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320" windowHeight="10485" activeTab="0"/>
  </bookViews>
  <sheets>
    <sheet name="таблица 1" sheetId="1" r:id="rId1"/>
  </sheets>
  <externalReferences>
    <externalReference r:id="rId4"/>
  </externalReferences>
  <definedNames>
    <definedName name="Z_22F1C44F_8FD1_4B83_B44B_F5C3835E4097_.wvu.Rows" localSheetId="0" hidden="1">'таблица 1'!#REF!</definedName>
    <definedName name="Z_B2BADA6D_5631_45B6_B12B_C505C0E4BC33_.wvu.Rows" localSheetId="0" hidden="1">'таблица 1'!#REF!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<sst xmlns="http://schemas.openxmlformats.org/spreadsheetml/2006/main" count="28" uniqueCount="26">
  <si>
    <t>Таблица  1</t>
  </si>
  <si>
    <t>Наименование товара</t>
  </si>
  <si>
    <t>Оптово-отпускные цены  предприятий оптовой торговли</t>
  </si>
  <si>
    <t>Розничные цены</t>
  </si>
  <si>
    <t>29 декабря 2014 года</t>
  </si>
  <si>
    <t>1 июля 2015 года</t>
  </si>
  <si>
    <t>30 сентября 2015 года</t>
  </si>
  <si>
    <t>А</t>
  </si>
  <si>
    <t>Б</t>
  </si>
  <si>
    <t xml:space="preserve">Хлеб пшеничный формовой из муки 1-го сорта, руб. за 1 кг 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</si>
  <si>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</si>
  <si>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</si>
  <si>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Хлебобулочные изделия из пшеничной муки высшего сорта (Батон), руб. за 1кг</t>
  </si>
  <si>
    <t>№ п.п.</t>
  </si>
  <si>
    <t>1 апреля 2015 года</t>
  </si>
  <si>
    <t>30 декабря 2015 года</t>
  </si>
  <si>
    <t>2015 год</t>
  </si>
  <si>
    <t>1 квар-тал</t>
  </si>
  <si>
    <t>2 квар-тал</t>
  </si>
  <si>
    <t>3 квар-тал</t>
  </si>
  <si>
    <t>4 квар-тал</t>
  </si>
  <si>
    <t>Индекс, %</t>
  </si>
  <si>
    <r>
      <t xml:space="preserve">Данные региональной энергетической комиссии - департамента цен и тарифов Краснодарского края о </t>
    </r>
    <r>
      <rPr>
        <b/>
        <sz val="16"/>
        <rFont val="Times New Roman"/>
        <family val="1"/>
      </rPr>
      <t xml:space="preserve">среднекраевых уровнях оптово-отпускных цен предприятий оптовой торговли и </t>
    </r>
    <r>
      <rPr>
        <b/>
        <sz val="16"/>
        <rFont val="Times New Roman"/>
        <family val="1"/>
      </rPr>
      <t>розничных цен на продукты питания и ГСМ по состоянию на 29 декабря 2014 года, 1 апреля, 1 июля, 30 сентября и 30 декабря 2015 года</t>
    </r>
  </si>
  <si>
    <t>Дизельное топливо летнее с содержанием серы не более  0,05 % (оптовая - руб. за 1 т, розничная - руб. за 1л)</t>
  </si>
  <si>
    <t>Сжиженный углеводородный газ для заправки автотранспорта (оптовые цены - руб. за 1 т, розничные - руб. за 1 л)</t>
  </si>
  <si>
    <t>(с НДС)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</si>
</sst>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-;\-* #,##0_-;_-* &quot;-&quot;_-;_-@_-"/>
    <numFmt numFmtId="166" formatCode="_-* #,##0.00_-;\-* #,##0.00_-;_-* &quot;-&quot;??_-;_-@_-"/>
    <numFmt numFmtId="167" formatCode="_-&quot;Ј&quot;* #,##0_-;\-&quot;Ј&quot;* #,##0_-;_-&quot;Ј&quot;* &quot;-&quot;_-;_-@_-"/>
    <numFmt numFmtId="168" formatCode="_-&quot;Ј&quot;* #,##0.00_-;\-&quot;Ј&quot;* #,##0.00_-;_-&quot;Ј&quot;* &quot;-&quot;??_-;_-@_-"/>
    <numFmt numFmtId="169" formatCode="_-* #,##0.00_р_._-;\-* #,##0.00_р_._-;_-* \-?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7" fillId="12" borderId="1" applyNumberFormat="0" applyAlignment="0" applyProtection="0"/>
    <xf numFmtId="0" fontId="7" fillId="13" borderId="1" applyNumberFormat="0" applyAlignment="0" applyProtection="0"/>
    <xf numFmtId="0" fontId="8" fillId="38" borderId="2" applyNumberFormat="0" applyAlignment="0" applyProtection="0"/>
    <xf numFmtId="0" fontId="8" fillId="39" borderId="2" applyNumberFormat="0" applyAlignment="0" applyProtection="0"/>
    <xf numFmtId="0" fontId="9" fillId="38" borderId="1" applyNumberFormat="0" applyAlignment="0" applyProtection="0"/>
    <xf numFmtId="0" fontId="9" fillId="3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40" borderId="12" applyNumberFormat="0" applyAlignment="0" applyProtection="0"/>
    <xf numFmtId="0" fontId="14" fillId="41" borderId="1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44" borderId="13" applyNumberFormat="0" applyFont="0" applyAlignment="0" applyProtection="0"/>
    <xf numFmtId="0" fontId="0" fillId="45" borderId="13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ill="0" applyBorder="0" applyAlignment="0" applyProtection="0"/>
    <xf numFmtId="43" fontId="1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</cellStyleXfs>
  <cellXfs count="36">
    <xf numFmtId="0" fontId="0" fillId="0" borderId="0" xfId="0" applyAlignment="1">
      <alignment/>
    </xf>
    <xf numFmtId="0" fontId="22" fillId="46" borderId="0" xfId="0" applyFont="1" applyFill="1" applyBorder="1" applyAlignment="1">
      <alignment horizontal="center"/>
    </xf>
    <xf numFmtId="0" fontId="22" fillId="46" borderId="0" xfId="0" applyFont="1" applyFill="1" applyBorder="1" applyAlignment="1">
      <alignment/>
    </xf>
    <xf numFmtId="4" fontId="3" fillId="46" borderId="0" xfId="0" applyNumberFormat="1" applyFont="1" applyFill="1" applyBorder="1" applyAlignment="1">
      <alignment/>
    </xf>
    <xf numFmtId="0" fontId="22" fillId="46" borderId="0" xfId="0" applyFont="1" applyFill="1" applyAlignment="1">
      <alignment/>
    </xf>
    <xf numFmtId="0" fontId="2" fillId="46" borderId="0" xfId="0" applyFont="1" applyFill="1" applyAlignment="1">
      <alignment horizontal="center"/>
    </xf>
    <xf numFmtId="0" fontId="22" fillId="46" borderId="0" xfId="0" applyFont="1" applyFill="1" applyBorder="1" applyAlignment="1">
      <alignment vertical="center"/>
    </xf>
    <xf numFmtId="0" fontId="2" fillId="46" borderId="15" xfId="0" applyFont="1" applyFill="1" applyBorder="1" applyAlignment="1">
      <alignment horizontal="center" vertical="center" wrapText="1"/>
    </xf>
    <xf numFmtId="0" fontId="3" fillId="46" borderId="15" xfId="0" applyFont="1" applyFill="1" applyBorder="1" applyAlignment="1">
      <alignment horizontal="center" vertical="top" wrapText="1"/>
    </xf>
    <xf numFmtId="0" fontId="3" fillId="46" borderId="15" xfId="0" applyFont="1" applyFill="1" applyBorder="1" applyAlignment="1">
      <alignment horizontal="left" vertical="top" wrapText="1"/>
    </xf>
    <xf numFmtId="2" fontId="2" fillId="46" borderId="15" xfId="0" applyNumberFormat="1" applyFont="1" applyFill="1" applyBorder="1" applyAlignment="1">
      <alignment horizontal="center" vertical="center"/>
    </xf>
    <xf numFmtId="164" fontId="3" fillId="46" borderId="15" xfId="0" applyNumberFormat="1" applyFont="1" applyFill="1" applyBorder="1" applyAlignment="1">
      <alignment horizontal="center" vertical="center"/>
    </xf>
    <xf numFmtId="0" fontId="3" fillId="46" borderId="16" xfId="0" applyFont="1" applyFill="1" applyBorder="1" applyAlignment="1">
      <alignment horizontal="left" vertical="top" wrapText="1"/>
    </xf>
    <xf numFmtId="0" fontId="3" fillId="46" borderId="15" xfId="0" applyFont="1" applyFill="1" applyBorder="1" applyAlignment="1">
      <alignment horizontal="center" vertical="center" wrapText="1"/>
    </xf>
    <xf numFmtId="0" fontId="3" fillId="46" borderId="16" xfId="0" applyFont="1" applyFill="1" applyBorder="1" applyAlignment="1">
      <alignment horizontal="left" vertical="center" wrapText="1"/>
    </xf>
    <xf numFmtId="0" fontId="3" fillId="46" borderId="15" xfId="0" applyFont="1" applyFill="1" applyBorder="1" applyAlignment="1">
      <alignment horizontal="left" vertical="top" wrapText="1"/>
    </xf>
    <xf numFmtId="1" fontId="2" fillId="46" borderId="15" xfId="0" applyNumberFormat="1" applyFont="1" applyFill="1" applyBorder="1" applyAlignment="1">
      <alignment horizontal="center" vertical="center"/>
    </xf>
    <xf numFmtId="0" fontId="3" fillId="46" borderId="17" xfId="0" applyFont="1" applyFill="1" applyBorder="1" applyAlignment="1">
      <alignment horizontal="left" vertical="top" wrapText="1"/>
    </xf>
    <xf numFmtId="0" fontId="3" fillId="46" borderId="0" xfId="0" applyFont="1" applyFill="1" applyBorder="1" applyAlignment="1">
      <alignment horizontal="left" vertical="center"/>
    </xf>
    <xf numFmtId="0" fontId="3" fillId="46" borderId="0" xfId="0" applyFont="1" applyFill="1" applyBorder="1" applyAlignment="1">
      <alignment horizontal="right" vertical="center"/>
    </xf>
    <xf numFmtId="0" fontId="3" fillId="46" borderId="15" xfId="0" applyFont="1" applyFill="1" applyBorder="1" applyAlignment="1">
      <alignment horizontal="center" vertical="center" wrapText="1"/>
    </xf>
    <xf numFmtId="0" fontId="2" fillId="46" borderId="15" xfId="0" applyFont="1" applyFill="1" applyBorder="1" applyAlignment="1">
      <alignment horizontal="center" vertical="center" wrapText="1"/>
    </xf>
    <xf numFmtId="0" fontId="22" fillId="46" borderId="15" xfId="0" applyFont="1" applyFill="1" applyBorder="1" applyAlignment="1">
      <alignment horizontal="center" vertical="center" wrapText="1"/>
    </xf>
    <xf numFmtId="0" fontId="2" fillId="46" borderId="17" xfId="0" applyFont="1" applyFill="1" applyBorder="1" applyAlignment="1">
      <alignment horizontal="center" vertical="center" wrapText="1"/>
    </xf>
    <xf numFmtId="0" fontId="2" fillId="46" borderId="18" xfId="0" applyFont="1" applyFill="1" applyBorder="1" applyAlignment="1">
      <alignment horizontal="center" vertical="center" wrapText="1"/>
    </xf>
    <xf numFmtId="0" fontId="2" fillId="46" borderId="19" xfId="0" applyFont="1" applyFill="1" applyBorder="1" applyAlignment="1">
      <alignment horizontal="center" vertical="center" wrapText="1"/>
    </xf>
    <xf numFmtId="0" fontId="2" fillId="46" borderId="20" xfId="0" applyFont="1" applyFill="1" applyBorder="1" applyAlignment="1">
      <alignment horizontal="center" vertical="center" wrapText="1"/>
    </xf>
    <xf numFmtId="0" fontId="22" fillId="46" borderId="21" xfId="0" applyFont="1" applyFill="1" applyBorder="1" applyAlignment="1">
      <alignment horizontal="center" vertical="center" wrapText="1"/>
    </xf>
    <xf numFmtId="0" fontId="2" fillId="46" borderId="21" xfId="0" applyFont="1" applyFill="1" applyBorder="1" applyAlignment="1">
      <alignment horizontal="center" vertical="center" wrapText="1"/>
    </xf>
    <xf numFmtId="0" fontId="3" fillId="46" borderId="0" xfId="0" applyFont="1" applyFill="1" applyBorder="1" applyAlignment="1">
      <alignment horizontal="right"/>
    </xf>
    <xf numFmtId="0" fontId="3" fillId="46" borderId="0" xfId="0" applyFont="1" applyFill="1" applyAlignment="1">
      <alignment horizontal="right"/>
    </xf>
    <xf numFmtId="0" fontId="23" fillId="46" borderId="0" xfId="0" applyFont="1" applyFill="1" applyAlignment="1">
      <alignment horizontal="center" vertical="center" wrapText="1"/>
    </xf>
    <xf numFmtId="0" fontId="24" fillId="46" borderId="0" xfId="0" applyFont="1" applyFill="1" applyAlignment="1">
      <alignment horizontal="center" vertical="center" wrapText="1"/>
    </xf>
    <xf numFmtId="0" fontId="25" fillId="46" borderId="0" xfId="0" applyFont="1" applyFill="1" applyAlignment="1">
      <alignment horizontal="center" vertical="center" wrapText="1"/>
    </xf>
    <xf numFmtId="0" fontId="2" fillId="46" borderId="15" xfId="0" applyFont="1" applyFill="1" applyBorder="1" applyAlignment="1">
      <alignment horizontal="center" vertical="center" wrapText="1"/>
    </xf>
    <xf numFmtId="0" fontId="22" fillId="46" borderId="20" xfId="0" applyFont="1" applyFill="1" applyBorder="1" applyAlignment="1">
      <alignment horizontal="center" vertical="center" wrapText="1"/>
    </xf>
  </cellXfs>
  <cellStyles count="11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 [0]_irl tel sep5" xfId="51"/>
    <cellStyle name="Comma_irl tel sep5" xfId="52"/>
    <cellStyle name="Currency [0]_irl tel sep5" xfId="53"/>
    <cellStyle name="Currency_irl tel sep5" xfId="54"/>
    <cellStyle name="Excel Built-in Normal" xfId="55"/>
    <cellStyle name="Excel Built-in Normal 2" xfId="56"/>
    <cellStyle name="Excel Built-in Normal 3" xfId="57"/>
    <cellStyle name="Normal_irl tel sep5" xfId="58"/>
    <cellStyle name="normбlnм_laroux" xfId="59"/>
    <cellStyle name="Акцент1" xfId="60"/>
    <cellStyle name="Акцент1 2" xfId="61"/>
    <cellStyle name="Акцент2" xfId="62"/>
    <cellStyle name="Акцент2 2" xfId="63"/>
    <cellStyle name="Акцент3" xfId="64"/>
    <cellStyle name="Акцент3 2" xfId="65"/>
    <cellStyle name="Акцент4" xfId="66"/>
    <cellStyle name="Акцент4 2" xfId="67"/>
    <cellStyle name="Акцент5" xfId="68"/>
    <cellStyle name="Акцент5 2" xfId="69"/>
    <cellStyle name="Акцент6" xfId="70"/>
    <cellStyle name="Акцент6 2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Currency" xfId="78"/>
    <cellStyle name="Currency [0]" xfId="79"/>
    <cellStyle name="Заголовок 1" xfId="80"/>
    <cellStyle name="Заголовок 1 2" xfId="81"/>
    <cellStyle name="Заголовок 1 3" xfId="82"/>
    <cellStyle name="Заголовок 1 4" xfId="83"/>
    <cellStyle name="Заголовок 2" xfId="84"/>
    <cellStyle name="Заголовок 2 2" xfId="85"/>
    <cellStyle name="Заголовок 2 3" xfId="86"/>
    <cellStyle name="Заголовок 2 4" xfId="87"/>
    <cellStyle name="Заголовок 3" xfId="88"/>
    <cellStyle name="Заголовок 3 2" xfId="89"/>
    <cellStyle name="Заголовок 3 3" xfId="90"/>
    <cellStyle name="Заголовок 4" xfId="91"/>
    <cellStyle name="Заголовок 4 2" xfId="92"/>
    <cellStyle name="Итог" xfId="93"/>
    <cellStyle name="Итог 2" xfId="94"/>
    <cellStyle name="Контрольная ячейка" xfId="95"/>
    <cellStyle name="Контрольная ячейка 2" xfId="96"/>
    <cellStyle name="Название" xfId="97"/>
    <cellStyle name="Название 2" xfId="98"/>
    <cellStyle name="Нейтральный" xfId="99"/>
    <cellStyle name="Нейтральный 2" xfId="100"/>
    <cellStyle name="Обычный 2" xfId="101"/>
    <cellStyle name="Обычный 2 2" xfId="102"/>
    <cellStyle name="Обычный 3" xfId="103"/>
    <cellStyle name="Обычный 3 2" xfId="104"/>
    <cellStyle name="Обычный 4" xfId="105"/>
    <cellStyle name="Плохой" xfId="106"/>
    <cellStyle name="Плохой 2" xfId="107"/>
    <cellStyle name="Пояснение" xfId="108"/>
    <cellStyle name="Пояснение 2" xfId="109"/>
    <cellStyle name="Примечание" xfId="110"/>
    <cellStyle name="Примечание 2" xfId="111"/>
    <cellStyle name="Percent" xfId="112"/>
    <cellStyle name="Процентный 2" xfId="113"/>
    <cellStyle name="Процентный 2 2" xfId="114"/>
    <cellStyle name="Процентный 3" xfId="115"/>
    <cellStyle name="Связанная ячейка" xfId="116"/>
    <cellStyle name="Связанная ячейка 2" xfId="117"/>
    <cellStyle name="Стиль 1" xfId="118"/>
    <cellStyle name="Стиль 1 2" xfId="119"/>
    <cellStyle name="Текст предупреждения" xfId="120"/>
    <cellStyle name="Текст предупреждения 2" xfId="121"/>
    <cellStyle name="Тысячи [0]_Диалог Накладная" xfId="122"/>
    <cellStyle name="Тысячи_Диалог Накладная" xfId="123"/>
    <cellStyle name="Comma" xfId="124"/>
    <cellStyle name="Comma [0]" xfId="125"/>
    <cellStyle name="Финансовый 2" xfId="126"/>
    <cellStyle name="Финансовый 2 2" xfId="127"/>
    <cellStyle name="Финансовый 3" xfId="128"/>
    <cellStyle name="Хороший" xfId="129"/>
    <cellStyle name="Хороший 2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3;&#1072;&#1090;&#1080;&#1072;&#1090;&#1091;&#1083;&#1080;&#1085;&#1072;\&#1058;&#1040;&#1041;&#1051;&#1048;&#1062;&#1040;%204.8.%202015\38.%2030.09.2015\&#1057;&#1074;&#1086;&#1076;%20&#1085;&#1072;%2030.09.201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н.свод"/>
      <sheetName val="опт. и  розн. свод"/>
      <sheetName val="авт. т"/>
      <sheetName val="полн. свод "/>
      <sheetName val="Прокур Квартальная"/>
      <sheetName val="Для сайта новая"/>
      <sheetName val="ярмар на сайт"/>
      <sheetName val="Ед Рос и Прок  дин"/>
      <sheetName val="Един.рос опт-отп"/>
      <sheetName val="Сочи опт"/>
      <sheetName val="Сочи роз"/>
      <sheetName val="Сочи индексы"/>
      <sheetName val="МО сравнит. с краем Ленинградск"/>
      <sheetName val="Дин. за год  помесячно"/>
      <sheetName val="Дин. за нед с опт торг"/>
      <sheetName val="для МСХ по новому"/>
      <sheetName val="Для ДПС по новому"/>
      <sheetName val="Для прокуратуры"/>
      <sheetName val="для ЗСКК"/>
      <sheetName val="для ЗСКК ОПТ"/>
      <sheetName val="Дин. за февраль"/>
      <sheetName val="Дин. тек.дата к 29.12.14"/>
      <sheetName val="Дин. тек.дата к 13.01.14"/>
      <sheetName val="Дин. за 5 недель"/>
      <sheetName val="Дин. за 2015"/>
      <sheetName val="пп"/>
      <sheetName val="пп ср"/>
      <sheetName val="пот"/>
      <sheetName val="пот ср"/>
      <sheetName val="роз"/>
      <sheetName val="роз срав"/>
      <sheetName val="роз ПС квартал"/>
      <sheetName val="роз для ДПС КВАРТ"/>
      <sheetName val="Ярм"/>
      <sheetName val="ярм и розн"/>
      <sheetName val="ярм "/>
      <sheetName val="динам ярм и розн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Сырое молоко"/>
      <sheetName val="Дин. вся с 4 августа"/>
      <sheetName val="пп ср (2)"/>
      <sheetName val="пп ср (3)"/>
      <sheetName val="для сайта"/>
      <sheetName val="для ДСХ"/>
      <sheetName val="Дин. за 2015 по Черномор.побер."/>
      <sheetName val="пот Черн.побер"/>
      <sheetName val="роз Черн.побер."/>
    </sheetNames>
    <sheetDataSet>
      <sheetData sheetId="3">
        <row r="7">
          <cell r="B7" t="str">
            <v>Мука пшеничная 1-го сорта, руб. за 1кг</v>
          </cell>
        </row>
        <row r="8">
          <cell r="B8" t="str">
            <v>Мука пшеничная высшего сорта, руб. за 1кг</v>
          </cell>
        </row>
        <row r="11">
          <cell r="B11" t="str">
            <v>Хлеб ржаной, ржано-пшеничный (Дарницкий, Бородинский), руб. за 1 кг </v>
          </cell>
        </row>
        <row r="12">
          <cell r="B12" t="str">
            <v>Молоко пастеризованное питьевое 2,5-2,7% жирности, руб. за полиэтил. пакет емкостью 1л</v>
          </cell>
        </row>
        <row r="13">
          <cell r="B13" t="str">
            <v>Молоко цельное  питьевое 3,2 % жирности пастеризов., руб. за полиэтил. пакет емкостью 1л</v>
          </cell>
        </row>
        <row r="18">
          <cell r="B18" t="str">
            <v>Кефир 2,5 % жирности, руб. за полиэтиленовый пакет весом 1кг</v>
          </cell>
        </row>
        <row r="19">
          <cell r="B19" t="str">
            <v>Сметана 20% жирности весовая, руб. за 1кг</v>
          </cell>
        </row>
        <row r="20">
          <cell r="B20" t="str">
            <v>Сметана 20% жирности, руб. за полиэтиленовый пакет весом 500г</v>
          </cell>
        </row>
        <row r="21">
          <cell r="B21" t="str">
            <v>Творог обезжиренный весовой, руб. за 1кг</v>
          </cell>
        </row>
        <row r="22">
          <cell r="B22" t="str">
            <v>Творог обезжиренный, руб. за пачку весом 200г</v>
          </cell>
        </row>
        <row r="23">
          <cell r="B23" t="str">
            <v>Масло сливочное весовое , руб. за 1кг</v>
          </cell>
        </row>
        <row r="24">
          <cell r="B24" t="str">
            <v>Масло сливочное фасованное в пачки, руб. за пачку весом 200г</v>
          </cell>
        </row>
        <row r="25">
          <cell r="B25" t="str">
            <v>Масло подсолнечное нерафинированное на розлив, руб. за 1л</v>
          </cell>
        </row>
        <row r="26">
          <cell r="B26" t="str">
            <v>Масло подсолнечное нерафинированное фасованное, руб. за политиэтил. бутылку емкостью 1 л</v>
          </cell>
        </row>
        <row r="27">
          <cell r="B27" t="str">
            <v>Масло подсолнечное рафиниров. дезодорир. фасованное, руб. за политиэт. бутылку емкостью 1 л</v>
          </cell>
        </row>
        <row r="28">
          <cell r="B28" t="str">
            <v>Яйца куриные столовые 1 категории, руб. за 1 десяток</v>
          </cell>
        </row>
        <row r="29">
          <cell r="B29" t="str">
            <v>Яйца куриные столовые 2 категории, руб. за 1 десяток</v>
          </cell>
        </row>
        <row r="30">
          <cell r="B30" t="str">
            <v>Говядина (кроме бескостного мяса), руб. за 1кг</v>
          </cell>
        </row>
        <row r="31">
          <cell r="B31" t="str">
            <v>Свинина (кроме бескостного мяса), руб. за 1кг</v>
          </cell>
        </row>
        <row r="32">
          <cell r="B32" t="str">
            <v>Баранина (кроме бескостного мяса), руб. за 1кг</v>
          </cell>
        </row>
        <row r="33">
          <cell r="B33" t="str">
            <v>Куры (кроме куриных окорочков), руб. за 1кг</v>
          </cell>
        </row>
        <row r="34">
          <cell r="B34" t="str">
            <v>Рыба мороженая неразделанная  (лимонема, камбала, треска, хек, сайда, путассу, минтай), руб. за 1кг</v>
          </cell>
        </row>
        <row r="35">
          <cell r="B35" t="str">
            <v>Сахар-песок, руб. за 1кг</v>
          </cell>
        </row>
        <row r="36">
          <cell r="B36" t="str">
            <v>Соль поваренная пищевая, руб. за 1кг</v>
          </cell>
        </row>
        <row r="37">
          <cell r="B37" t="str">
            <v>Чай черный байховый, руб. за 1кг</v>
          </cell>
        </row>
        <row r="38">
          <cell r="B38" t="str">
            <v>Рис шлифованный, руб. за 1кг</v>
          </cell>
        </row>
        <row r="39">
          <cell r="B39" t="str">
            <v>Пшено, руб. за 1кг</v>
          </cell>
        </row>
        <row r="40">
          <cell r="B40" t="str">
            <v>Крупа гречневая ядрица, руб. за 1кг</v>
          </cell>
        </row>
        <row r="41">
          <cell r="B41" t="str">
            <v>Вермишель, руб. за 1кг</v>
          </cell>
        </row>
        <row r="42">
          <cell r="B42" t="str">
            <v>Картофель, руб. за 1кг</v>
          </cell>
        </row>
        <row r="43">
          <cell r="B43" t="str">
            <v>Капуста белокочанная свежая, руб. за 1кг</v>
          </cell>
        </row>
        <row r="44">
          <cell r="B44" t="str">
            <v>Лук репчатый, руб. за 1кг</v>
          </cell>
        </row>
        <row r="45">
          <cell r="B45" t="str">
            <v>Морковь, руб. за 1кг</v>
          </cell>
        </row>
        <row r="46">
          <cell r="B46" t="str">
            <v>Яблоки отечественные, руб. за 1кг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="75" zoomScaleNormal="75" zoomScaleSheetLayoutView="100" zoomScalePageLayoutView="0" workbookViewId="0" topLeftCell="A1">
      <selection activeCell="B18" sqref="B18"/>
    </sheetView>
  </sheetViews>
  <sheetFormatPr defaultColWidth="9.00390625" defaultRowHeight="12.75"/>
  <cols>
    <col min="1" max="1" width="4.625" style="1" customWidth="1"/>
    <col min="2" max="2" width="75.125" style="2" customWidth="1"/>
    <col min="3" max="3" width="10.75390625" style="3" customWidth="1"/>
    <col min="4" max="4" width="9.875" style="3" customWidth="1"/>
    <col min="5" max="5" width="9.375" style="3" customWidth="1"/>
    <col min="6" max="6" width="12.25390625" style="3" customWidth="1"/>
    <col min="7" max="7" width="10.875" style="3" customWidth="1"/>
    <col min="8" max="8" width="7.875" style="3" customWidth="1"/>
    <col min="9" max="9" width="7.625" style="3" customWidth="1"/>
    <col min="10" max="11" width="7.75390625" style="3" customWidth="1"/>
    <col min="12" max="12" width="7.625" style="3" customWidth="1"/>
    <col min="13" max="13" width="10.875" style="2" customWidth="1"/>
    <col min="14" max="14" width="9.75390625" style="2" customWidth="1"/>
    <col min="15" max="15" width="9.125" style="2" customWidth="1"/>
    <col min="16" max="16" width="12.625" style="2" customWidth="1"/>
    <col min="17" max="17" width="10.875" style="2" customWidth="1"/>
    <col min="18" max="18" width="8.00390625" style="2" customWidth="1"/>
    <col min="19" max="19" width="8.125" style="2" customWidth="1"/>
    <col min="20" max="21" width="7.75390625" style="2" customWidth="1"/>
    <col min="22" max="22" width="7.00390625" style="2" customWidth="1"/>
    <col min="23" max="16384" width="9.125" style="2" customWidth="1"/>
  </cols>
  <sheetData>
    <row r="1" spans="21:22" ht="18.75">
      <c r="U1" s="29" t="s">
        <v>0</v>
      </c>
      <c r="V1" s="30"/>
    </row>
    <row r="2" spans="1:22" ht="42.7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</row>
    <row r="3" spans="2:21" ht="9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2" ht="16.5" customHeight="1">
      <c r="A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9" t="s">
        <v>25</v>
      </c>
    </row>
    <row r="5" spans="1:22" ht="33.75" customHeight="1">
      <c r="A5" s="34" t="s">
        <v>13</v>
      </c>
      <c r="B5" s="21" t="s">
        <v>1</v>
      </c>
      <c r="C5" s="25" t="s">
        <v>2</v>
      </c>
      <c r="D5" s="26"/>
      <c r="E5" s="26"/>
      <c r="F5" s="35"/>
      <c r="G5" s="35"/>
      <c r="H5" s="35"/>
      <c r="I5" s="35"/>
      <c r="J5" s="35"/>
      <c r="K5" s="35"/>
      <c r="L5" s="27"/>
      <c r="M5" s="25" t="s">
        <v>3</v>
      </c>
      <c r="N5" s="26"/>
      <c r="O5" s="26"/>
      <c r="P5" s="26"/>
      <c r="Q5" s="26"/>
      <c r="R5" s="26"/>
      <c r="S5" s="26"/>
      <c r="T5" s="26"/>
      <c r="U5" s="26"/>
      <c r="V5" s="28"/>
    </row>
    <row r="6" spans="1:22" ht="15" customHeight="1">
      <c r="A6" s="34"/>
      <c r="B6" s="21"/>
      <c r="C6" s="21" t="s">
        <v>4</v>
      </c>
      <c r="D6" s="23" t="s">
        <v>14</v>
      </c>
      <c r="E6" s="21" t="s">
        <v>5</v>
      </c>
      <c r="F6" s="21" t="s">
        <v>6</v>
      </c>
      <c r="G6" s="23" t="s">
        <v>15</v>
      </c>
      <c r="H6" s="25" t="s">
        <v>21</v>
      </c>
      <c r="I6" s="26"/>
      <c r="J6" s="26"/>
      <c r="K6" s="26"/>
      <c r="L6" s="27"/>
      <c r="M6" s="21" t="str">
        <f>C6</f>
        <v>29 декабря 2014 года</v>
      </c>
      <c r="N6" s="23" t="str">
        <f>D6</f>
        <v>1 апреля 2015 года</v>
      </c>
      <c r="O6" s="21" t="s">
        <v>5</v>
      </c>
      <c r="P6" s="21" t="s">
        <v>6</v>
      </c>
      <c r="Q6" s="23" t="str">
        <f>G6</f>
        <v>30 декабря 2015 года</v>
      </c>
      <c r="R6" s="25" t="str">
        <f>H6</f>
        <v>Индекс, %</v>
      </c>
      <c r="S6" s="26"/>
      <c r="T6" s="26"/>
      <c r="U6" s="26"/>
      <c r="V6" s="28"/>
    </row>
    <row r="7" spans="1:22" ht="74.25" customHeight="1">
      <c r="A7" s="34"/>
      <c r="B7" s="21"/>
      <c r="C7" s="22"/>
      <c r="D7" s="24"/>
      <c r="E7" s="22"/>
      <c r="F7" s="22"/>
      <c r="G7" s="24"/>
      <c r="H7" s="7" t="s">
        <v>17</v>
      </c>
      <c r="I7" s="7" t="s">
        <v>18</v>
      </c>
      <c r="J7" s="7" t="s">
        <v>19</v>
      </c>
      <c r="K7" s="7" t="s">
        <v>20</v>
      </c>
      <c r="L7" s="7" t="s">
        <v>16</v>
      </c>
      <c r="M7" s="22"/>
      <c r="N7" s="24"/>
      <c r="O7" s="22"/>
      <c r="P7" s="22"/>
      <c r="Q7" s="24"/>
      <c r="R7" s="7" t="str">
        <f>H7</f>
        <v>1 квар-тал</v>
      </c>
      <c r="S7" s="7" t="str">
        <f>I7</f>
        <v>2 квар-тал</v>
      </c>
      <c r="T7" s="7" t="str">
        <f>J7</f>
        <v>3 квар-тал</v>
      </c>
      <c r="U7" s="7" t="str">
        <f>K7</f>
        <v>4 квар-тал</v>
      </c>
      <c r="V7" s="7" t="str">
        <f>L7</f>
        <v>2015 год</v>
      </c>
    </row>
    <row r="8" spans="1:22" ht="14.25" customHeight="1">
      <c r="A8" s="13" t="s">
        <v>7</v>
      </c>
      <c r="B8" s="20" t="s">
        <v>8</v>
      </c>
      <c r="C8" s="20">
        <v>1</v>
      </c>
      <c r="D8" s="20">
        <f>C8+1</f>
        <v>2</v>
      </c>
      <c r="E8" s="20">
        <f aca="true" t="shared" si="0" ref="E8:V8">D8+1</f>
        <v>3</v>
      </c>
      <c r="F8" s="20">
        <f t="shared" si="0"/>
        <v>4</v>
      </c>
      <c r="G8" s="20">
        <f t="shared" si="0"/>
        <v>5</v>
      </c>
      <c r="H8" s="20">
        <f t="shared" si="0"/>
        <v>6</v>
      </c>
      <c r="I8" s="20">
        <f t="shared" si="0"/>
        <v>7</v>
      </c>
      <c r="J8" s="20">
        <f t="shared" si="0"/>
        <v>8</v>
      </c>
      <c r="K8" s="20">
        <f t="shared" si="0"/>
        <v>9</v>
      </c>
      <c r="L8" s="20">
        <f t="shared" si="0"/>
        <v>10</v>
      </c>
      <c r="M8" s="20">
        <f t="shared" si="0"/>
        <v>11</v>
      </c>
      <c r="N8" s="20">
        <f t="shared" si="0"/>
        <v>12</v>
      </c>
      <c r="O8" s="20">
        <f t="shared" si="0"/>
        <v>13</v>
      </c>
      <c r="P8" s="20">
        <f t="shared" si="0"/>
        <v>14</v>
      </c>
      <c r="Q8" s="20">
        <f t="shared" si="0"/>
        <v>15</v>
      </c>
      <c r="R8" s="20">
        <f t="shared" si="0"/>
        <v>16</v>
      </c>
      <c r="S8" s="20">
        <f t="shared" si="0"/>
        <v>17</v>
      </c>
      <c r="T8" s="20">
        <f t="shared" si="0"/>
        <v>18</v>
      </c>
      <c r="U8" s="20">
        <f t="shared" si="0"/>
        <v>19</v>
      </c>
      <c r="V8" s="20">
        <f t="shared" si="0"/>
        <v>20</v>
      </c>
    </row>
    <row r="9" spans="1:22" ht="23.25" customHeight="1">
      <c r="A9" s="8">
        <v>1</v>
      </c>
      <c r="B9" s="9" t="str">
        <f>'[1]полн. свод '!B7</f>
        <v>Мука пшеничная 1-го сорта, руб. за 1кг</v>
      </c>
      <c r="C9" s="10">
        <v>20.05</v>
      </c>
      <c r="D9" s="10">
        <v>21.245</v>
      </c>
      <c r="E9" s="10">
        <v>20.994999999999997</v>
      </c>
      <c r="F9" s="10">
        <v>22.12666666666667</v>
      </c>
      <c r="G9" s="10">
        <v>22.525000000000002</v>
      </c>
      <c r="H9" s="11">
        <f>D9/C9*100</f>
        <v>105.96009975062344</v>
      </c>
      <c r="I9" s="11">
        <f>E9/D9*100</f>
        <v>98.82325253000704</v>
      </c>
      <c r="J9" s="11">
        <f>F9/E9*100</f>
        <v>105.3901722632373</v>
      </c>
      <c r="K9" s="11">
        <f>G9/F9*100</f>
        <v>101.80024103645677</v>
      </c>
      <c r="L9" s="11">
        <f>G9/C9*100</f>
        <v>112.34413965087282</v>
      </c>
      <c r="M9" s="10">
        <v>22.3637962962963</v>
      </c>
      <c r="N9" s="10">
        <v>23.916875</v>
      </c>
      <c r="O9" s="10">
        <v>24.630721500721503</v>
      </c>
      <c r="P9" s="10">
        <v>25.183082437275985</v>
      </c>
      <c r="Q9" s="10">
        <v>25.91453125</v>
      </c>
      <c r="R9" s="11">
        <f>N9/M9*100</f>
        <v>106.94461120610774</v>
      </c>
      <c r="S9" s="11">
        <f>O9/N9*100</f>
        <v>102.98469804571668</v>
      </c>
      <c r="T9" s="11">
        <f>P9/O9*100</f>
        <v>102.2425690475137</v>
      </c>
      <c r="U9" s="11">
        <f>Q9/P9*100</f>
        <v>102.90452455352059</v>
      </c>
      <c r="V9" s="11">
        <f>Q9/M9*100</f>
        <v>115.87715657333071</v>
      </c>
    </row>
    <row r="10" spans="1:22" ht="18.75">
      <c r="A10" s="8">
        <v>2</v>
      </c>
      <c r="B10" s="9" t="str">
        <f>'[1]полн. свод '!B8</f>
        <v>Мука пшеничная высшего сорта, руб. за 1кг</v>
      </c>
      <c r="C10" s="10">
        <v>22.723809523809525</v>
      </c>
      <c r="D10" s="10">
        <v>24.072380952380957</v>
      </c>
      <c r="E10" s="10">
        <v>24.446666666666665</v>
      </c>
      <c r="F10" s="10">
        <v>25.089333333333332</v>
      </c>
      <c r="G10" s="10">
        <v>25.90533333333333</v>
      </c>
      <c r="H10" s="11">
        <f aca="true" t="shared" si="1" ref="H10:H48">D10/C10*100</f>
        <v>105.9346186085499</v>
      </c>
      <c r="I10" s="11">
        <f aca="true" t="shared" si="2" ref="I10:I48">E10/D10*100</f>
        <v>101.5548346257319</v>
      </c>
      <c r="J10" s="11">
        <f aca="true" t="shared" si="3" ref="J10:J48">F10/E10*100</f>
        <v>102.62885192255249</v>
      </c>
      <c r="K10" s="11">
        <f aca="true" t="shared" si="4" ref="K10:K48">G10/F10*100</f>
        <v>103.25237816867725</v>
      </c>
      <c r="L10" s="11">
        <f aca="true" t="shared" si="5" ref="L10:L48">G10/C10*100</f>
        <v>114.00083822296729</v>
      </c>
      <c r="M10" s="10">
        <v>27.986363636363635</v>
      </c>
      <c r="N10" s="10">
        <v>29.828409090909087</v>
      </c>
      <c r="O10" s="10">
        <v>30.222410468319563</v>
      </c>
      <c r="P10" s="10">
        <v>30.818002754820927</v>
      </c>
      <c r="Q10" s="10">
        <v>31.367386187045273</v>
      </c>
      <c r="R10" s="11">
        <f aca="true" t="shared" si="6" ref="R10:R48">N10/M10*100</f>
        <v>106.58193925613122</v>
      </c>
      <c r="S10" s="11">
        <f aca="true" t="shared" si="7" ref="S10:S48">O10/N10*100</f>
        <v>101.32089303257732</v>
      </c>
      <c r="T10" s="11">
        <f aca="true" t="shared" si="8" ref="T10:T48">P10/O10*100</f>
        <v>101.97069749656696</v>
      </c>
      <c r="U10" s="11">
        <f aca="true" t="shared" si="9" ref="U10:U48">Q10/P10*100</f>
        <v>101.78267046244068</v>
      </c>
      <c r="V10" s="11">
        <f aca="true" t="shared" si="10" ref="V10:V48">Q10/M10*100</f>
        <v>112.08096412457303</v>
      </c>
    </row>
    <row r="11" spans="1:22" ht="18.75">
      <c r="A11" s="8">
        <v>3</v>
      </c>
      <c r="B11" s="12" t="s">
        <v>9</v>
      </c>
      <c r="C11" s="10">
        <v>35.01</v>
      </c>
      <c r="D11" s="10">
        <v>36.43</v>
      </c>
      <c r="E11" s="10">
        <v>36.50099522047631</v>
      </c>
      <c r="F11" s="10">
        <v>36.49918297575887</v>
      </c>
      <c r="G11" s="10">
        <v>37.73</v>
      </c>
      <c r="H11" s="11">
        <f t="shared" si="1"/>
        <v>104.05598400457012</v>
      </c>
      <c r="I11" s="11">
        <f t="shared" si="2"/>
        <v>100.19488119812327</v>
      </c>
      <c r="J11" s="11">
        <f t="shared" si="3"/>
        <v>99.99503508135464</v>
      </c>
      <c r="K11" s="11">
        <f t="shared" si="4"/>
        <v>103.37217691984661</v>
      </c>
      <c r="L11" s="11">
        <f t="shared" si="5"/>
        <v>107.76920879748644</v>
      </c>
      <c r="M11" s="10">
        <v>38.37</v>
      </c>
      <c r="N11" s="10">
        <v>39.34</v>
      </c>
      <c r="O11" s="10">
        <v>39.9</v>
      </c>
      <c r="P11" s="10">
        <v>40.03100482119485</v>
      </c>
      <c r="Q11" s="10">
        <v>40.31</v>
      </c>
      <c r="R11" s="11">
        <f t="shared" si="6"/>
        <v>102.52801667969769</v>
      </c>
      <c r="S11" s="11">
        <f t="shared" si="7"/>
        <v>101.42348754448398</v>
      </c>
      <c r="T11" s="11">
        <f t="shared" si="8"/>
        <v>100.32833288520013</v>
      </c>
      <c r="U11" s="11">
        <f t="shared" si="9"/>
        <v>100.69694772852027</v>
      </c>
      <c r="V11" s="11">
        <f t="shared" si="10"/>
        <v>105.05603335939537</v>
      </c>
    </row>
    <row r="12" spans="1:22" ht="39" customHeight="1">
      <c r="A12" s="13">
        <v>4</v>
      </c>
      <c r="B12" s="14" t="s">
        <v>12</v>
      </c>
      <c r="C12" s="10">
        <v>50.806666666666665</v>
      </c>
      <c r="D12" s="10">
        <v>50.95666666666667</v>
      </c>
      <c r="E12" s="10">
        <v>51.780952380952385</v>
      </c>
      <c r="F12" s="10">
        <v>53.170952380952386</v>
      </c>
      <c r="G12" s="10">
        <v>54.312380952380956</v>
      </c>
      <c r="H12" s="11">
        <f t="shared" si="1"/>
        <v>100.29523684555835</v>
      </c>
      <c r="I12" s="11">
        <f t="shared" si="2"/>
        <v>101.61762094777076</v>
      </c>
      <c r="J12" s="11">
        <f t="shared" si="3"/>
        <v>102.68438477101343</v>
      </c>
      <c r="K12" s="11">
        <f t="shared" si="4"/>
        <v>102.14671455055122</v>
      </c>
      <c r="L12" s="11">
        <f t="shared" si="5"/>
        <v>106.90010684762031</v>
      </c>
      <c r="M12" s="10">
        <v>52.77397727272728</v>
      </c>
      <c r="N12" s="10">
        <v>55.482840909090896</v>
      </c>
      <c r="O12" s="10">
        <v>56.09571969696969</v>
      </c>
      <c r="P12" s="10">
        <v>57.11077192378329</v>
      </c>
      <c r="Q12" s="10">
        <v>58.23173416860916</v>
      </c>
      <c r="R12" s="11">
        <f t="shared" si="6"/>
        <v>105.13295335381802</v>
      </c>
      <c r="S12" s="11">
        <f t="shared" si="7"/>
        <v>101.10462762511206</v>
      </c>
      <c r="T12" s="11">
        <f t="shared" si="8"/>
        <v>101.80950031891369</v>
      </c>
      <c r="U12" s="11">
        <f t="shared" si="9"/>
        <v>101.96278601578321</v>
      </c>
      <c r="V12" s="11">
        <f t="shared" si="10"/>
        <v>110.34175777140518</v>
      </c>
    </row>
    <row r="13" spans="1:22" ht="42.75" customHeight="1">
      <c r="A13" s="8">
        <v>5</v>
      </c>
      <c r="B13" s="15" t="str">
        <f>'[1]полн. свод '!B11</f>
        <v>Хлеб ржаной, ржано-пшеничный (Дарницкий, Бородинский), руб. за 1 кг </v>
      </c>
      <c r="C13" s="10">
        <v>39.40083333333334</v>
      </c>
      <c r="D13" s="10">
        <v>42.27619047619048</v>
      </c>
      <c r="E13" s="10">
        <v>43.03904761904762</v>
      </c>
      <c r="F13" s="10">
        <v>43.1904761904762</v>
      </c>
      <c r="G13" s="10">
        <v>43.957619047619055</v>
      </c>
      <c r="H13" s="11">
        <f t="shared" si="1"/>
        <v>107.29770641786038</v>
      </c>
      <c r="I13" s="11">
        <f t="shared" si="2"/>
        <v>101.80446046406848</v>
      </c>
      <c r="J13" s="11">
        <f t="shared" si="3"/>
        <v>100.35183996813527</v>
      </c>
      <c r="K13" s="11">
        <f t="shared" si="4"/>
        <v>101.77618522601986</v>
      </c>
      <c r="L13" s="11">
        <f t="shared" si="5"/>
        <v>111.56520136448648</v>
      </c>
      <c r="M13" s="10">
        <v>46.08943181818182</v>
      </c>
      <c r="N13" s="10">
        <v>48.55977272727273</v>
      </c>
      <c r="O13" s="10">
        <v>48.76022210743802</v>
      </c>
      <c r="P13" s="10">
        <v>48.975219696969695</v>
      </c>
      <c r="Q13" s="10">
        <v>49.87173278236914</v>
      </c>
      <c r="R13" s="11">
        <f t="shared" si="6"/>
        <v>105.35988579515616</v>
      </c>
      <c r="S13" s="11">
        <f t="shared" si="7"/>
        <v>100.41278895865324</v>
      </c>
      <c r="T13" s="11">
        <f t="shared" si="8"/>
        <v>100.44092824076549</v>
      </c>
      <c r="U13" s="11">
        <f t="shared" si="9"/>
        <v>101.83054428534788</v>
      </c>
      <c r="V13" s="11">
        <f t="shared" si="10"/>
        <v>108.20643868882594</v>
      </c>
    </row>
    <row r="14" spans="1:22" ht="37.5">
      <c r="A14" s="8">
        <v>6</v>
      </c>
      <c r="B14" s="9" t="str">
        <f>'[1]полн. свод '!B12</f>
        <v>Молоко пастеризованное питьевое 2,5-2,7% жирности, руб. за полиэтил. пакет емкостью 1л</v>
      </c>
      <c r="C14" s="10">
        <v>35.7375</v>
      </c>
      <c r="D14" s="10">
        <v>37.07</v>
      </c>
      <c r="E14" s="10">
        <v>36.43848484848485</v>
      </c>
      <c r="F14" s="10">
        <v>36.83181818181818</v>
      </c>
      <c r="G14" s="10">
        <v>37.13272727272727</v>
      </c>
      <c r="H14" s="11">
        <f t="shared" si="1"/>
        <v>103.72857642532355</v>
      </c>
      <c r="I14" s="11">
        <f t="shared" si="2"/>
        <v>98.29642527241663</v>
      </c>
      <c r="J14" s="11">
        <f t="shared" si="3"/>
        <v>101.07944480943391</v>
      </c>
      <c r="K14" s="11">
        <f t="shared" si="4"/>
        <v>100.81698136492659</v>
      </c>
      <c r="L14" s="11">
        <f t="shared" si="5"/>
        <v>103.90409869948172</v>
      </c>
      <c r="M14" s="10">
        <v>39.12971590909091</v>
      </c>
      <c r="N14" s="10">
        <v>40.780681818181804</v>
      </c>
      <c r="O14" s="10">
        <v>40.55976048951049</v>
      </c>
      <c r="P14" s="10">
        <v>40.76412559031876</v>
      </c>
      <c r="Q14" s="10">
        <v>41.42348673422537</v>
      </c>
      <c r="R14" s="11">
        <f t="shared" si="6"/>
        <v>104.21921261305995</v>
      </c>
      <c r="S14" s="11">
        <f t="shared" si="7"/>
        <v>99.45826965410662</v>
      </c>
      <c r="T14" s="11">
        <f t="shared" si="8"/>
        <v>100.50386170515264</v>
      </c>
      <c r="U14" s="11">
        <f t="shared" si="9"/>
        <v>101.61750346501532</v>
      </c>
      <c r="V14" s="11">
        <f t="shared" si="10"/>
        <v>105.86196646677301</v>
      </c>
    </row>
    <row r="15" spans="1:22" ht="37.5">
      <c r="A15" s="8">
        <v>7</v>
      </c>
      <c r="B15" s="9" t="str">
        <f>'[1]полн. свод '!B13</f>
        <v>Молоко цельное  питьевое 3,2 % жирности пастеризов., руб. за полиэтил. пакет емкостью 1л</v>
      </c>
      <c r="C15" s="10">
        <v>39.605</v>
      </c>
      <c r="D15" s="10">
        <v>41.24666666666666</v>
      </c>
      <c r="E15" s="10">
        <v>41.70111111111111</v>
      </c>
      <c r="F15" s="10">
        <v>42.660833333333336</v>
      </c>
      <c r="G15" s="10">
        <v>43.36083333333333</v>
      </c>
      <c r="H15" s="11">
        <f t="shared" si="1"/>
        <v>104.14509952447082</v>
      </c>
      <c r="I15" s="11">
        <f t="shared" si="2"/>
        <v>101.10177253380745</v>
      </c>
      <c r="J15" s="11">
        <f t="shared" si="3"/>
        <v>102.30143081719115</v>
      </c>
      <c r="K15" s="11">
        <f t="shared" si="4"/>
        <v>101.64084933486998</v>
      </c>
      <c r="L15" s="11">
        <f t="shared" si="5"/>
        <v>109.48323023187308</v>
      </c>
      <c r="M15" s="10">
        <v>43.769549549549545</v>
      </c>
      <c r="N15" s="10">
        <v>45.80083333333334</v>
      </c>
      <c r="O15" s="10">
        <v>46.642744360902256</v>
      </c>
      <c r="P15" s="10">
        <v>47.46453947368421</v>
      </c>
      <c r="Q15" s="10">
        <v>47.83832234432233</v>
      </c>
      <c r="R15" s="11">
        <f t="shared" si="6"/>
        <v>104.64086060900459</v>
      </c>
      <c r="S15" s="11">
        <f t="shared" si="7"/>
        <v>101.8382002385013</v>
      </c>
      <c r="T15" s="11">
        <f t="shared" si="8"/>
        <v>101.7618927103072</v>
      </c>
      <c r="U15" s="11">
        <f t="shared" si="9"/>
        <v>100.78749920421193</v>
      </c>
      <c r="V15" s="11">
        <f t="shared" si="10"/>
        <v>109.29589825951192</v>
      </c>
    </row>
    <row r="16" spans="1:22" ht="18.75" customHeight="1">
      <c r="A16" s="8">
        <f>1+A15</f>
        <v>8</v>
      </c>
      <c r="B16" s="9" t="str">
        <f>'[1]полн. свод '!B18</f>
        <v>Кефир 2,5 % жирности, руб. за полиэтиленовый пакет весом 1кг</v>
      </c>
      <c r="C16" s="10">
        <v>39.295</v>
      </c>
      <c r="D16" s="10">
        <v>41.054848484848485</v>
      </c>
      <c r="E16" s="10">
        <v>41.02151515151515</v>
      </c>
      <c r="F16" s="10">
        <v>41.306363636363635</v>
      </c>
      <c r="G16" s="10">
        <v>41.091818181818184</v>
      </c>
      <c r="H16" s="11">
        <f t="shared" si="1"/>
        <v>104.4785557573444</v>
      </c>
      <c r="I16" s="11">
        <f t="shared" si="2"/>
        <v>99.91880780330821</v>
      </c>
      <c r="J16" s="11">
        <f t="shared" si="3"/>
        <v>100.69438801515832</v>
      </c>
      <c r="K16" s="11">
        <f t="shared" si="4"/>
        <v>99.48059951141141</v>
      </c>
      <c r="L16" s="11">
        <f t="shared" si="5"/>
        <v>104.57263820287106</v>
      </c>
      <c r="M16" s="10">
        <v>42.061511627906974</v>
      </c>
      <c r="N16" s="10">
        <v>44.38465909090909</v>
      </c>
      <c r="O16" s="10">
        <v>45.38134076151122</v>
      </c>
      <c r="P16" s="10">
        <v>45.52147948642266</v>
      </c>
      <c r="Q16" s="10">
        <v>46.04156040928768</v>
      </c>
      <c r="R16" s="11">
        <f t="shared" si="6"/>
        <v>105.52321439028063</v>
      </c>
      <c r="S16" s="11">
        <f t="shared" si="7"/>
        <v>102.2455544123043</v>
      </c>
      <c r="T16" s="11">
        <f t="shared" si="8"/>
        <v>100.3088025222699</v>
      </c>
      <c r="U16" s="11">
        <f t="shared" si="9"/>
        <v>101.14249564981768</v>
      </c>
      <c r="V16" s="11">
        <f t="shared" si="10"/>
        <v>109.46244827477867</v>
      </c>
    </row>
    <row r="17" spans="1:22" ht="18.75">
      <c r="A17" s="8">
        <f aca="true" t="shared" si="11" ref="A17:A48">1+A16</f>
        <v>9</v>
      </c>
      <c r="B17" s="9" t="str">
        <f>'[1]полн. свод '!B19</f>
        <v>Сметана 20% жирности весовая, руб. за 1кг</v>
      </c>
      <c r="C17" s="10">
        <v>115.63</v>
      </c>
      <c r="D17" s="10">
        <v>117.23625000000001</v>
      </c>
      <c r="E17" s="10">
        <v>116.89874999999999</v>
      </c>
      <c r="F17" s="10">
        <v>117.58375</v>
      </c>
      <c r="G17" s="10">
        <v>118.94</v>
      </c>
      <c r="H17" s="11">
        <f t="shared" si="1"/>
        <v>101.38912911874083</v>
      </c>
      <c r="I17" s="11">
        <f t="shared" si="2"/>
        <v>99.71211975818058</v>
      </c>
      <c r="J17" s="11">
        <f t="shared" si="3"/>
        <v>100.58597718110758</v>
      </c>
      <c r="K17" s="11">
        <f t="shared" si="4"/>
        <v>101.15343319123605</v>
      </c>
      <c r="L17" s="11">
        <f t="shared" si="5"/>
        <v>102.86257891550636</v>
      </c>
      <c r="M17" s="10">
        <v>130.0255172413793</v>
      </c>
      <c r="N17" s="10">
        <v>135.264623655914</v>
      </c>
      <c r="O17" s="10">
        <v>132.63763440860214</v>
      </c>
      <c r="P17" s="10">
        <v>134.03252777777777</v>
      </c>
      <c r="Q17" s="10">
        <v>133.59803763440863</v>
      </c>
      <c r="R17" s="11">
        <f t="shared" si="6"/>
        <v>104.02929096202618</v>
      </c>
      <c r="S17" s="11">
        <f t="shared" si="7"/>
        <v>98.05788891706497</v>
      </c>
      <c r="T17" s="11">
        <f t="shared" si="8"/>
        <v>101.05165730329489</v>
      </c>
      <c r="U17" s="11">
        <f t="shared" si="9"/>
        <v>99.67583231430991</v>
      </c>
      <c r="V17" s="11">
        <f t="shared" si="10"/>
        <v>102.74755330247778</v>
      </c>
    </row>
    <row r="18" spans="1:22" ht="39" customHeight="1">
      <c r="A18" s="8">
        <f t="shared" si="11"/>
        <v>10</v>
      </c>
      <c r="B18" s="9" t="str">
        <f>'[1]полн. свод '!B20</f>
        <v>Сметана 20% жирности, руб. за полиэтиленовый пакет весом 500г</v>
      </c>
      <c r="C18" s="10">
        <v>59.008611111111115</v>
      </c>
      <c r="D18" s="10">
        <v>60.45727272727274</v>
      </c>
      <c r="E18" s="10">
        <v>59.717</v>
      </c>
      <c r="F18" s="10">
        <v>59.94499999999999</v>
      </c>
      <c r="G18" s="10">
        <v>60.57777777777778</v>
      </c>
      <c r="H18" s="11">
        <f t="shared" si="1"/>
        <v>102.45500036161475</v>
      </c>
      <c r="I18" s="11">
        <f t="shared" si="2"/>
        <v>98.77554396042282</v>
      </c>
      <c r="J18" s="11">
        <f t="shared" si="3"/>
        <v>100.38180082723511</v>
      </c>
      <c r="K18" s="11">
        <f t="shared" si="4"/>
        <v>101.05559726045172</v>
      </c>
      <c r="L18" s="11">
        <f t="shared" si="5"/>
        <v>102.65921640438542</v>
      </c>
      <c r="M18" s="10">
        <v>65.47500000000001</v>
      </c>
      <c r="N18" s="10">
        <v>66.55772727272728</v>
      </c>
      <c r="O18" s="10">
        <v>66.47280401416764</v>
      </c>
      <c r="P18" s="10">
        <v>67.28199896694215</v>
      </c>
      <c r="Q18" s="10">
        <v>68.47988378099173</v>
      </c>
      <c r="R18" s="11">
        <f t="shared" si="6"/>
        <v>101.65364990107257</v>
      </c>
      <c r="S18" s="11">
        <f t="shared" si="7"/>
        <v>99.87240661296673</v>
      </c>
      <c r="T18" s="11">
        <f t="shared" si="8"/>
        <v>101.21733235836126</v>
      </c>
      <c r="U18" s="11">
        <f t="shared" si="9"/>
        <v>101.78039421010385</v>
      </c>
      <c r="V18" s="11">
        <f t="shared" si="10"/>
        <v>104.58936049025081</v>
      </c>
    </row>
    <row r="19" spans="1:22" ht="27.75" customHeight="1">
      <c r="A19" s="8">
        <f t="shared" si="11"/>
        <v>11</v>
      </c>
      <c r="B19" s="9" t="str">
        <f>'[1]полн. свод '!B21</f>
        <v>Творог обезжиренный весовой, руб. за 1кг</v>
      </c>
      <c r="C19" s="10">
        <v>156.88166666666666</v>
      </c>
      <c r="D19" s="10">
        <v>163.71857142857144</v>
      </c>
      <c r="E19" s="10">
        <v>166.4772222222222</v>
      </c>
      <c r="F19" s="10">
        <v>167.47333333333333</v>
      </c>
      <c r="G19" s="10">
        <v>168.82222222222222</v>
      </c>
      <c r="H19" s="11">
        <f t="shared" si="1"/>
        <v>104.35800110183138</v>
      </c>
      <c r="I19" s="11">
        <f t="shared" si="2"/>
        <v>101.6849956419601</v>
      </c>
      <c r="J19" s="11">
        <f t="shared" si="3"/>
        <v>100.59834678751515</v>
      </c>
      <c r="K19" s="11">
        <f t="shared" si="4"/>
        <v>100.8054350277988</v>
      </c>
      <c r="L19" s="11">
        <f t="shared" si="5"/>
        <v>107.61118606734729</v>
      </c>
      <c r="M19" s="10">
        <v>176.03749999999997</v>
      </c>
      <c r="N19" s="10">
        <v>177.26879310344825</v>
      </c>
      <c r="O19" s="10">
        <v>166.58259259259256</v>
      </c>
      <c r="P19" s="10">
        <v>174.90106995884773</v>
      </c>
      <c r="Q19" s="10">
        <v>180.53771604938268</v>
      </c>
      <c r="R19" s="11">
        <f t="shared" si="6"/>
        <v>100.69944932383628</v>
      </c>
      <c r="S19" s="11">
        <f t="shared" si="7"/>
        <v>93.97175310793729</v>
      </c>
      <c r="T19" s="11">
        <f t="shared" si="8"/>
        <v>104.99360541626308</v>
      </c>
      <c r="U19" s="11">
        <f t="shared" si="9"/>
        <v>103.22276249760003</v>
      </c>
      <c r="V19" s="11">
        <f t="shared" si="10"/>
        <v>102.55639625044819</v>
      </c>
    </row>
    <row r="20" spans="1:22" ht="21" customHeight="1">
      <c r="A20" s="8">
        <f t="shared" si="11"/>
        <v>12</v>
      </c>
      <c r="B20" s="9" t="str">
        <f>'[1]полн. свод '!B22</f>
        <v>Творог обезжиренный, руб. за пачку весом 200г</v>
      </c>
      <c r="C20" s="10">
        <v>39.59074074074075</v>
      </c>
      <c r="D20" s="10">
        <v>40.023666666666664</v>
      </c>
      <c r="E20" s="10">
        <v>39.9511111111111</v>
      </c>
      <c r="F20" s="10">
        <v>40.080000000000005</v>
      </c>
      <c r="G20" s="10">
        <v>41.168148148148155</v>
      </c>
      <c r="H20" s="11">
        <f t="shared" si="1"/>
        <v>101.09350297020438</v>
      </c>
      <c r="I20" s="11">
        <f t="shared" si="2"/>
        <v>99.8187183694092</v>
      </c>
      <c r="J20" s="11">
        <f t="shared" si="3"/>
        <v>100.32261653131609</v>
      </c>
      <c r="K20" s="11">
        <f t="shared" si="4"/>
        <v>102.71494048939158</v>
      </c>
      <c r="L20" s="11">
        <f t="shared" si="5"/>
        <v>103.98428364282708</v>
      </c>
      <c r="M20" s="10">
        <v>44.34005681818183</v>
      </c>
      <c r="N20" s="10">
        <v>45.558238636363626</v>
      </c>
      <c r="O20" s="10">
        <v>45.575746753246754</v>
      </c>
      <c r="P20" s="10">
        <v>46.11581168831168</v>
      </c>
      <c r="Q20" s="10">
        <v>47.20571067821067</v>
      </c>
      <c r="R20" s="11">
        <f t="shared" si="6"/>
        <v>102.74736187907246</v>
      </c>
      <c r="S20" s="11">
        <f t="shared" si="7"/>
        <v>100.03843018827587</v>
      </c>
      <c r="T20" s="11">
        <f t="shared" si="8"/>
        <v>101.18498318412404</v>
      </c>
      <c r="U20" s="11">
        <f t="shared" si="9"/>
        <v>102.36339543856545</v>
      </c>
      <c r="V20" s="11">
        <f t="shared" si="10"/>
        <v>106.46290073957184</v>
      </c>
    </row>
    <row r="21" spans="1:22" ht="21.75" customHeight="1">
      <c r="A21" s="8">
        <f t="shared" si="11"/>
        <v>13</v>
      </c>
      <c r="B21" s="9" t="str">
        <f>'[1]полн. свод '!B23</f>
        <v>Масло сливочное весовое , руб. за 1кг</v>
      </c>
      <c r="C21" s="10">
        <v>255.0922222222222</v>
      </c>
      <c r="D21" s="10">
        <v>261.81499999999994</v>
      </c>
      <c r="E21" s="10">
        <v>256.5388888888889</v>
      </c>
      <c r="F21" s="10">
        <v>256.46444444444444</v>
      </c>
      <c r="G21" s="10">
        <v>259.22444444444443</v>
      </c>
      <c r="H21" s="11">
        <f t="shared" si="1"/>
        <v>102.63543032367377</v>
      </c>
      <c r="I21" s="11">
        <f t="shared" si="2"/>
        <v>97.98479418249106</v>
      </c>
      <c r="J21" s="11">
        <f t="shared" si="3"/>
        <v>99.97098122441908</v>
      </c>
      <c r="K21" s="11">
        <f t="shared" si="4"/>
        <v>101.07617256886378</v>
      </c>
      <c r="L21" s="11">
        <f t="shared" si="5"/>
        <v>101.61989345901046</v>
      </c>
      <c r="M21" s="10">
        <v>253.94325203252035</v>
      </c>
      <c r="N21" s="10">
        <v>267.42533333333336</v>
      </c>
      <c r="O21" s="10">
        <v>265.28533333333337</v>
      </c>
      <c r="P21" s="10">
        <v>258.34803751803753</v>
      </c>
      <c r="Q21" s="10">
        <v>267.35734126984124</v>
      </c>
      <c r="R21" s="11">
        <f t="shared" si="6"/>
        <v>105.3090921664209</v>
      </c>
      <c r="S21" s="11">
        <f t="shared" si="7"/>
        <v>99.19977663547209</v>
      </c>
      <c r="T21" s="11">
        <f t="shared" si="8"/>
        <v>97.3849682045637</v>
      </c>
      <c r="U21" s="11">
        <f t="shared" si="9"/>
        <v>103.48727392642752</v>
      </c>
      <c r="V21" s="11">
        <f t="shared" si="10"/>
        <v>105.2823176556009</v>
      </c>
    </row>
    <row r="22" spans="1:22" ht="21" customHeight="1">
      <c r="A22" s="8">
        <f t="shared" si="11"/>
        <v>14</v>
      </c>
      <c r="B22" s="9" t="str">
        <f>'[1]полн. свод '!B24</f>
        <v>Масло сливочное фасованное в пачки, руб. за пачку весом 200г</v>
      </c>
      <c r="C22" s="10">
        <v>60.04121212121211</v>
      </c>
      <c r="D22" s="10">
        <v>62.13757575757575</v>
      </c>
      <c r="E22" s="10">
        <v>62.141</v>
      </c>
      <c r="F22" s="10">
        <v>62.41566666666667</v>
      </c>
      <c r="G22" s="10">
        <v>61.70833333333333</v>
      </c>
      <c r="H22" s="11">
        <f t="shared" si="1"/>
        <v>103.49154116364518</v>
      </c>
      <c r="I22" s="11">
        <f t="shared" si="2"/>
        <v>100.00551074351148</v>
      </c>
      <c r="J22" s="11">
        <f t="shared" si="3"/>
        <v>100.44200554652592</v>
      </c>
      <c r="K22" s="11">
        <f t="shared" si="4"/>
        <v>98.86673751782405</v>
      </c>
      <c r="L22" s="11">
        <f t="shared" si="5"/>
        <v>102.77662817458717</v>
      </c>
      <c r="M22" s="10">
        <v>64.22704545454546</v>
      </c>
      <c r="N22" s="10">
        <v>66.84153409090911</v>
      </c>
      <c r="O22" s="10">
        <v>66.29252804014168</v>
      </c>
      <c r="P22" s="10">
        <v>65.39046340023614</v>
      </c>
      <c r="Q22" s="10">
        <v>67.2073481568936</v>
      </c>
      <c r="R22" s="11">
        <f t="shared" si="6"/>
        <v>104.07069734853982</v>
      </c>
      <c r="S22" s="11">
        <f t="shared" si="7"/>
        <v>99.17864534643871</v>
      </c>
      <c r="T22" s="11">
        <f t="shared" si="8"/>
        <v>98.6392664956761</v>
      </c>
      <c r="U22" s="11">
        <f t="shared" si="9"/>
        <v>102.77851641077511</v>
      </c>
      <c r="V22" s="11">
        <f t="shared" si="10"/>
        <v>104.64026125015722</v>
      </c>
    </row>
    <row r="23" spans="1:22" ht="18.75">
      <c r="A23" s="8">
        <f t="shared" si="11"/>
        <v>15</v>
      </c>
      <c r="B23" s="9" t="str">
        <f>'[1]полн. свод '!B25</f>
        <v>Масло подсолнечное нерафинированное на розлив, руб. за 1л</v>
      </c>
      <c r="C23" s="10">
        <v>55.25</v>
      </c>
      <c r="D23" s="10">
        <v>54.449999999999996</v>
      </c>
      <c r="E23" s="10">
        <v>54.449999999999996</v>
      </c>
      <c r="F23" s="10">
        <v>56.68333333333334</v>
      </c>
      <c r="G23" s="10">
        <v>62.8875</v>
      </c>
      <c r="H23" s="11">
        <f t="shared" si="1"/>
        <v>98.55203619909501</v>
      </c>
      <c r="I23" s="11">
        <f t="shared" si="2"/>
        <v>100</v>
      </c>
      <c r="J23" s="11">
        <f t="shared" si="3"/>
        <v>104.10162228344049</v>
      </c>
      <c r="K23" s="11">
        <f t="shared" si="4"/>
        <v>110.9453102028815</v>
      </c>
      <c r="L23" s="11">
        <f t="shared" si="5"/>
        <v>113.8235294117647</v>
      </c>
      <c r="M23" s="10">
        <v>64.21107142857144</v>
      </c>
      <c r="N23" s="10">
        <v>67.56791666666668</v>
      </c>
      <c r="O23" s="10">
        <v>67.7264</v>
      </c>
      <c r="P23" s="10">
        <v>70.80527777777777</v>
      </c>
      <c r="Q23" s="10">
        <v>77.74722222222222</v>
      </c>
      <c r="R23" s="11">
        <f t="shared" si="6"/>
        <v>105.22782935000454</v>
      </c>
      <c r="S23" s="11">
        <f t="shared" si="7"/>
        <v>100.23455412147035</v>
      </c>
      <c r="T23" s="11">
        <f t="shared" si="8"/>
        <v>104.5460526143096</v>
      </c>
      <c r="U23" s="11">
        <f t="shared" si="9"/>
        <v>109.8042754188914</v>
      </c>
      <c r="V23" s="11">
        <f t="shared" si="10"/>
        <v>121.08071161638911</v>
      </c>
    </row>
    <row r="24" spans="1:22" ht="42" customHeight="1">
      <c r="A24" s="8">
        <f t="shared" si="11"/>
        <v>16</v>
      </c>
      <c r="B24" s="9" t="str">
        <f>'[1]полн. свод '!B26</f>
        <v>Масло подсолнечное нерафинированное фасованное, руб. за политиэтил. бутылку емкостью 1 л</v>
      </c>
      <c r="C24" s="10">
        <v>56.280909090909084</v>
      </c>
      <c r="D24" s="10">
        <v>59.92777777777778</v>
      </c>
      <c r="E24" s="10">
        <v>61.42875</v>
      </c>
      <c r="F24" s="10">
        <v>62.20285714285715</v>
      </c>
      <c r="G24" s="10">
        <v>71.23222222222222</v>
      </c>
      <c r="H24" s="11">
        <f t="shared" si="1"/>
        <v>106.47976151376304</v>
      </c>
      <c r="I24" s="11">
        <f t="shared" si="2"/>
        <v>102.50463520904793</v>
      </c>
      <c r="J24" s="11">
        <f t="shared" si="3"/>
        <v>101.26017075531757</v>
      </c>
      <c r="K24" s="11">
        <f t="shared" si="4"/>
        <v>114.51599732569828</v>
      </c>
      <c r="L24" s="11">
        <f t="shared" si="5"/>
        <v>126.56551461733261</v>
      </c>
      <c r="M24" s="10">
        <v>62.91815789473685</v>
      </c>
      <c r="N24" s="10">
        <v>69.63043859649123</v>
      </c>
      <c r="O24" s="10">
        <v>71.03708333333334</v>
      </c>
      <c r="P24" s="10">
        <v>76.21425</v>
      </c>
      <c r="Q24" s="10">
        <v>81.10780000000001</v>
      </c>
      <c r="R24" s="11">
        <f t="shared" si="6"/>
        <v>110.66827276314119</v>
      </c>
      <c r="S24" s="11">
        <f t="shared" si="7"/>
        <v>102.02015780051828</v>
      </c>
      <c r="T24" s="11">
        <f t="shared" si="8"/>
        <v>107.28797752347658</v>
      </c>
      <c r="U24" s="11">
        <f t="shared" si="9"/>
        <v>106.42078089071269</v>
      </c>
      <c r="V24" s="11">
        <f t="shared" si="10"/>
        <v>128.91000422436832</v>
      </c>
    </row>
    <row r="25" spans="1:22" ht="45.75" customHeight="1">
      <c r="A25" s="8">
        <f t="shared" si="11"/>
        <v>17</v>
      </c>
      <c r="B25" s="9" t="str">
        <f>'[1]полн. свод '!B27</f>
        <v>Масло подсолнечное рафиниров. дезодорир. фасованное, руб. за политиэт. бутылку емкостью 1 л</v>
      </c>
      <c r="C25" s="10">
        <v>56.115476190476194</v>
      </c>
      <c r="D25" s="10">
        <v>63.269777777777776</v>
      </c>
      <c r="E25" s="10">
        <v>65.27577777777779</v>
      </c>
      <c r="F25" s="10">
        <v>68.52979166666667</v>
      </c>
      <c r="G25" s="10">
        <v>74.41166666666666</v>
      </c>
      <c r="H25" s="11">
        <f t="shared" si="1"/>
        <v>112.74924864402345</v>
      </c>
      <c r="I25" s="11">
        <f t="shared" si="2"/>
        <v>103.17055009588572</v>
      </c>
      <c r="J25" s="11">
        <f t="shared" si="3"/>
        <v>104.9850250731086</v>
      </c>
      <c r="K25" s="11">
        <f t="shared" si="4"/>
        <v>108.58294598152263</v>
      </c>
      <c r="L25" s="11">
        <f t="shared" si="5"/>
        <v>132.60453571504337</v>
      </c>
      <c r="M25" s="10">
        <v>62.844545454545454</v>
      </c>
      <c r="N25" s="10">
        <v>70.51602272727274</v>
      </c>
      <c r="O25" s="10">
        <v>71.9140402097902</v>
      </c>
      <c r="P25" s="10">
        <v>76.63316083916085</v>
      </c>
      <c r="Q25" s="10">
        <v>83.13943073593074</v>
      </c>
      <c r="R25" s="11">
        <f t="shared" si="6"/>
        <v>112.20706939200626</v>
      </c>
      <c r="S25" s="11">
        <f t="shared" si="7"/>
        <v>101.98255294108746</v>
      </c>
      <c r="T25" s="11">
        <f t="shared" si="8"/>
        <v>106.56216868862307</v>
      </c>
      <c r="U25" s="11">
        <f t="shared" si="9"/>
        <v>108.4901494673114</v>
      </c>
      <c r="V25" s="11">
        <f t="shared" si="10"/>
        <v>132.29378959557323</v>
      </c>
    </row>
    <row r="26" spans="1:22" ht="23.25" customHeight="1">
      <c r="A26" s="8">
        <f t="shared" si="11"/>
        <v>18</v>
      </c>
      <c r="B26" s="9" t="str">
        <f>'[1]полн. свод '!B28</f>
        <v>Яйца куриные столовые 1 категории, руб. за 1 десяток</v>
      </c>
      <c r="C26" s="10">
        <v>55.32727272727273</v>
      </c>
      <c r="D26" s="10">
        <v>53.93</v>
      </c>
      <c r="E26" s="10">
        <v>39.519999999999996</v>
      </c>
      <c r="F26" s="10">
        <v>45.00090909090909</v>
      </c>
      <c r="G26" s="10">
        <v>58.36</v>
      </c>
      <c r="H26" s="11">
        <f t="shared" si="1"/>
        <v>97.4745317121262</v>
      </c>
      <c r="I26" s="11">
        <f t="shared" si="2"/>
        <v>73.28017800852957</v>
      </c>
      <c r="J26" s="11">
        <f t="shared" si="3"/>
        <v>113.86869709238132</v>
      </c>
      <c r="K26" s="11">
        <f t="shared" si="4"/>
        <v>129.68626896426335</v>
      </c>
      <c r="L26" s="11">
        <f t="shared" si="5"/>
        <v>105.48143279658231</v>
      </c>
      <c r="M26" s="10">
        <v>61.97602272727272</v>
      </c>
      <c r="N26" s="10">
        <v>60.639090909090896</v>
      </c>
      <c r="O26" s="10">
        <v>45.033219696969695</v>
      </c>
      <c r="P26" s="10">
        <v>48.63984504132232</v>
      </c>
      <c r="Q26" s="10">
        <v>64.13032196969698</v>
      </c>
      <c r="R26" s="11">
        <f t="shared" si="6"/>
        <v>97.84282411269754</v>
      </c>
      <c r="S26" s="11">
        <f t="shared" si="7"/>
        <v>74.26433843555263</v>
      </c>
      <c r="T26" s="11">
        <f t="shared" si="8"/>
        <v>108.00881075930558</v>
      </c>
      <c r="U26" s="11">
        <f t="shared" si="9"/>
        <v>131.84729909236884</v>
      </c>
      <c r="V26" s="11">
        <f t="shared" si="10"/>
        <v>103.4760204795721</v>
      </c>
    </row>
    <row r="27" spans="1:22" ht="18.75">
      <c r="A27" s="8">
        <f t="shared" si="11"/>
        <v>19</v>
      </c>
      <c r="B27" s="9" t="str">
        <f>'[1]полн. свод '!B29</f>
        <v>Яйца куриные столовые 2 категории, руб. за 1 десяток</v>
      </c>
      <c r="C27" s="10">
        <v>49.125</v>
      </c>
      <c r="D27" s="10">
        <v>48.77</v>
      </c>
      <c r="E27" s="10">
        <v>32.63</v>
      </c>
      <c r="F27" s="10">
        <v>38.0625</v>
      </c>
      <c r="G27" s="10">
        <v>51.65125</v>
      </c>
      <c r="H27" s="11">
        <f t="shared" si="1"/>
        <v>99.27735368956743</v>
      </c>
      <c r="I27" s="11">
        <f t="shared" si="2"/>
        <v>66.90588476522453</v>
      </c>
      <c r="J27" s="11">
        <f t="shared" si="3"/>
        <v>116.64878945755439</v>
      </c>
      <c r="K27" s="11">
        <f t="shared" si="4"/>
        <v>135.70114942528735</v>
      </c>
      <c r="L27" s="11">
        <f t="shared" si="5"/>
        <v>105.14249363867685</v>
      </c>
      <c r="M27" s="10">
        <v>55.081176470588225</v>
      </c>
      <c r="N27" s="10">
        <v>55.88308823529411</v>
      </c>
      <c r="O27" s="10">
        <v>40.39742857142857</v>
      </c>
      <c r="P27" s="10">
        <v>43.054761904761904</v>
      </c>
      <c r="Q27" s="10">
        <v>57.9680808080808</v>
      </c>
      <c r="R27" s="11">
        <f t="shared" si="6"/>
        <v>101.45587261581836</v>
      </c>
      <c r="S27" s="11">
        <f t="shared" si="7"/>
        <v>72.28918416487001</v>
      </c>
      <c r="T27" s="11">
        <f t="shared" si="8"/>
        <v>106.57797643885867</v>
      </c>
      <c r="U27" s="11">
        <f t="shared" si="9"/>
        <v>134.63802432889418</v>
      </c>
      <c r="V27" s="11">
        <f t="shared" si="10"/>
        <v>105.2411813299487</v>
      </c>
    </row>
    <row r="28" spans="1:22" ht="18.75">
      <c r="A28" s="8">
        <f t="shared" si="11"/>
        <v>20</v>
      </c>
      <c r="B28" s="9" t="str">
        <f>'[1]полн. свод '!B30</f>
        <v>Говядина (кроме бескостного мяса), руб. за 1кг</v>
      </c>
      <c r="C28" s="10">
        <v>240.91904761904763</v>
      </c>
      <c r="D28" s="10">
        <v>249.94238095238094</v>
      </c>
      <c r="E28" s="10">
        <v>257.23523809523806</v>
      </c>
      <c r="F28" s="10">
        <v>262.8566666666667</v>
      </c>
      <c r="G28" s="10">
        <v>265.9757142857143</v>
      </c>
      <c r="H28" s="11">
        <f t="shared" si="1"/>
        <v>103.74537979562388</v>
      </c>
      <c r="I28" s="11">
        <f t="shared" si="2"/>
        <v>102.91781534410786</v>
      </c>
      <c r="J28" s="11">
        <f t="shared" si="3"/>
        <v>102.18532601250662</v>
      </c>
      <c r="K28" s="11">
        <f t="shared" si="4"/>
        <v>101.18659635252962</v>
      </c>
      <c r="L28" s="11">
        <f t="shared" si="5"/>
        <v>110.40045065522897</v>
      </c>
      <c r="M28" s="10">
        <v>279.0224390243902</v>
      </c>
      <c r="N28" s="10">
        <v>294.0487209302326</v>
      </c>
      <c r="O28" s="10">
        <v>298.6959523809524</v>
      </c>
      <c r="P28" s="10">
        <v>302.3879268292683</v>
      </c>
      <c r="Q28" s="10">
        <v>309.0574390243902</v>
      </c>
      <c r="R28" s="11">
        <f t="shared" si="6"/>
        <v>105.38533100003791</v>
      </c>
      <c r="S28" s="11">
        <f t="shared" si="7"/>
        <v>101.5804290649584</v>
      </c>
      <c r="T28" s="11">
        <f t="shared" si="8"/>
        <v>101.23603096020773</v>
      </c>
      <c r="U28" s="11">
        <f t="shared" si="9"/>
        <v>102.20561457762417</v>
      </c>
      <c r="V28" s="11">
        <f t="shared" si="10"/>
        <v>110.7643672333373</v>
      </c>
    </row>
    <row r="29" spans="1:22" ht="18.75">
      <c r="A29" s="8">
        <f t="shared" si="11"/>
        <v>21</v>
      </c>
      <c r="B29" s="9" t="str">
        <f>'[1]полн. свод '!B31</f>
        <v>Свинина (кроме бескостного мяса), руб. за 1кг</v>
      </c>
      <c r="C29" s="10">
        <v>229.4147619047619</v>
      </c>
      <c r="D29" s="10">
        <v>215.87714285714284</v>
      </c>
      <c r="E29" s="10">
        <v>224.84047619047618</v>
      </c>
      <c r="F29" s="10">
        <v>221.5742857142857</v>
      </c>
      <c r="G29" s="10">
        <v>222.6747619047619</v>
      </c>
      <c r="H29" s="11">
        <f t="shared" si="1"/>
        <v>94.09906366302663</v>
      </c>
      <c r="I29" s="11">
        <f t="shared" si="2"/>
        <v>104.15205297545782</v>
      </c>
      <c r="J29" s="11">
        <f t="shared" si="3"/>
        <v>98.54732985291159</v>
      </c>
      <c r="K29" s="11">
        <f t="shared" si="4"/>
        <v>100.49666241140241</v>
      </c>
      <c r="L29" s="11">
        <f t="shared" si="5"/>
        <v>97.06208966500682</v>
      </c>
      <c r="M29" s="10">
        <v>269.63441860465116</v>
      </c>
      <c r="N29" s="10">
        <v>266.5053488372092</v>
      </c>
      <c r="O29" s="10">
        <v>269.2539534883721</v>
      </c>
      <c r="P29" s="10">
        <v>270.1426356589147</v>
      </c>
      <c r="Q29" s="10">
        <v>271.0536046511628</v>
      </c>
      <c r="R29" s="11">
        <f t="shared" si="6"/>
        <v>98.8395139672321</v>
      </c>
      <c r="S29" s="11">
        <f t="shared" si="7"/>
        <v>101.0313506513679</v>
      </c>
      <c r="T29" s="11">
        <f t="shared" si="8"/>
        <v>100.33005352717355</v>
      </c>
      <c r="U29" s="11">
        <f t="shared" si="9"/>
        <v>100.33721777757374</v>
      </c>
      <c r="V29" s="11">
        <f t="shared" si="10"/>
        <v>100.52633712485812</v>
      </c>
    </row>
    <row r="30" spans="1:22" ht="18.75">
      <c r="A30" s="8">
        <f t="shared" si="11"/>
        <v>22</v>
      </c>
      <c r="B30" s="9" t="str">
        <f>'[1]полн. свод '!B32</f>
        <v>Баранина (кроме бескостного мяса), руб. за 1кг</v>
      </c>
      <c r="C30" s="10">
        <v>261.075</v>
      </c>
      <c r="D30" s="10">
        <v>255.22733333333335</v>
      </c>
      <c r="E30" s="10">
        <v>270.4433333333333</v>
      </c>
      <c r="F30" s="10">
        <v>270.49333333333334</v>
      </c>
      <c r="G30" s="10">
        <v>271.4433333333333</v>
      </c>
      <c r="H30" s="11">
        <f t="shared" si="1"/>
        <v>97.76015831976764</v>
      </c>
      <c r="I30" s="11">
        <f t="shared" si="2"/>
        <v>105.9617439093514</v>
      </c>
      <c r="J30" s="11">
        <f t="shared" si="3"/>
        <v>100.01848816141398</v>
      </c>
      <c r="K30" s="11">
        <f t="shared" si="4"/>
        <v>100.35121013456893</v>
      </c>
      <c r="L30" s="11">
        <f t="shared" si="5"/>
        <v>103.97140030004151</v>
      </c>
      <c r="M30" s="10">
        <v>302.7368</v>
      </c>
      <c r="N30" s="10">
        <v>311.7036231884058</v>
      </c>
      <c r="O30" s="10">
        <v>321.8427536231884</v>
      </c>
      <c r="P30" s="10">
        <v>322.6897101449275</v>
      </c>
      <c r="Q30" s="10">
        <v>327.9969444444444</v>
      </c>
      <c r="R30" s="11">
        <f t="shared" si="6"/>
        <v>102.9619204498448</v>
      </c>
      <c r="S30" s="11">
        <f t="shared" si="7"/>
        <v>103.25281122210572</v>
      </c>
      <c r="T30" s="11">
        <f t="shared" si="8"/>
        <v>100.26315848724397</v>
      </c>
      <c r="U30" s="11">
        <f t="shared" si="9"/>
        <v>101.64468656194003</v>
      </c>
      <c r="V30" s="11">
        <f t="shared" si="10"/>
        <v>108.34392926279341</v>
      </c>
    </row>
    <row r="31" spans="1:22" ht="17.25" customHeight="1">
      <c r="A31" s="8">
        <f t="shared" si="11"/>
        <v>23</v>
      </c>
      <c r="B31" s="9" t="str">
        <f>'[1]полн. свод '!B33</f>
        <v>Куры (кроме куриных окорочков), руб. за 1кг</v>
      </c>
      <c r="C31" s="10">
        <v>120.84375</v>
      </c>
      <c r="D31" s="10">
        <v>119.18333333333334</v>
      </c>
      <c r="E31" s="10">
        <v>116.51999999999998</v>
      </c>
      <c r="F31" s="10">
        <v>116.91814814814815</v>
      </c>
      <c r="G31" s="10">
        <v>119.43592592592593</v>
      </c>
      <c r="H31" s="11">
        <f t="shared" si="1"/>
        <v>98.62598051892078</v>
      </c>
      <c r="I31" s="11">
        <f t="shared" si="2"/>
        <v>97.7653475038456</v>
      </c>
      <c r="J31" s="11">
        <f t="shared" si="3"/>
        <v>100.3416994062377</v>
      </c>
      <c r="K31" s="11">
        <f t="shared" si="4"/>
        <v>102.15345334976354</v>
      </c>
      <c r="L31" s="11">
        <f t="shared" si="5"/>
        <v>98.83500464519342</v>
      </c>
      <c r="M31" s="10">
        <v>138.56670454545454</v>
      </c>
      <c r="N31" s="10">
        <v>138.77772727272728</v>
      </c>
      <c r="O31" s="10">
        <v>133.80579545454546</v>
      </c>
      <c r="P31" s="10">
        <v>132.820625</v>
      </c>
      <c r="Q31" s="10">
        <v>134.8007857142857</v>
      </c>
      <c r="R31" s="11">
        <f t="shared" si="6"/>
        <v>100.15228963405383</v>
      </c>
      <c r="S31" s="11">
        <f t="shared" si="7"/>
        <v>96.4173416614534</v>
      </c>
      <c r="T31" s="11">
        <f t="shared" si="8"/>
        <v>99.26373110282796</v>
      </c>
      <c r="U31" s="11">
        <f t="shared" si="9"/>
        <v>101.49085333267006</v>
      </c>
      <c r="V31" s="11">
        <f t="shared" si="10"/>
        <v>97.28223396556747</v>
      </c>
    </row>
    <row r="32" spans="1:22" ht="37.5">
      <c r="A32" s="8">
        <f t="shared" si="11"/>
        <v>24</v>
      </c>
      <c r="B32" s="9" t="str">
        <f>'[1]полн. свод '!B34</f>
        <v>Рыба мороженая неразделанная  (лимонема, камбала, треска, хек, сайда, путассу, минтай), руб. за 1кг</v>
      </c>
      <c r="C32" s="10">
        <v>104.235</v>
      </c>
      <c r="D32" s="10">
        <v>104.235</v>
      </c>
      <c r="E32" s="10">
        <v>104.235</v>
      </c>
      <c r="F32" s="10">
        <v>104.235</v>
      </c>
      <c r="G32" s="10">
        <v>104.235</v>
      </c>
      <c r="H32" s="11">
        <f t="shared" si="1"/>
        <v>100</v>
      </c>
      <c r="I32" s="11">
        <f t="shared" si="2"/>
        <v>100</v>
      </c>
      <c r="J32" s="11">
        <f t="shared" si="3"/>
        <v>100</v>
      </c>
      <c r="K32" s="11">
        <f t="shared" si="4"/>
        <v>100</v>
      </c>
      <c r="L32" s="11">
        <f t="shared" si="5"/>
        <v>100</v>
      </c>
      <c r="M32" s="10">
        <v>125.68500000000003</v>
      </c>
      <c r="N32" s="10">
        <v>146.32880952380953</v>
      </c>
      <c r="O32" s="10">
        <v>145.48185185185184</v>
      </c>
      <c r="P32" s="10">
        <v>147.23658953512611</v>
      </c>
      <c r="Q32" s="10">
        <v>150.69570981863663</v>
      </c>
      <c r="R32" s="11">
        <f t="shared" si="6"/>
        <v>116.42503840856864</v>
      </c>
      <c r="S32" s="11">
        <f t="shared" si="7"/>
        <v>99.42119554261811</v>
      </c>
      <c r="T32" s="11">
        <f t="shared" si="8"/>
        <v>101.20615572385012</v>
      </c>
      <c r="U32" s="11">
        <f t="shared" si="9"/>
        <v>102.349361863401</v>
      </c>
      <c r="V32" s="11">
        <f t="shared" si="10"/>
        <v>119.89951849356456</v>
      </c>
    </row>
    <row r="33" spans="1:22" ht="18.75">
      <c r="A33" s="8">
        <f t="shared" si="11"/>
        <v>25</v>
      </c>
      <c r="B33" s="9" t="str">
        <f>'[1]полн. свод '!B35</f>
        <v>Сахар-песок, руб. за 1кг</v>
      </c>
      <c r="C33" s="10">
        <v>38.44</v>
      </c>
      <c r="D33" s="10">
        <v>46.422619047619044</v>
      </c>
      <c r="E33" s="10">
        <v>45.826666666666675</v>
      </c>
      <c r="F33" s="10">
        <v>47.470444444444446</v>
      </c>
      <c r="G33" s="10">
        <v>48.2988888888889</v>
      </c>
      <c r="H33" s="11">
        <f t="shared" si="1"/>
        <v>120.76643872949803</v>
      </c>
      <c r="I33" s="11">
        <f t="shared" si="2"/>
        <v>98.71624567252213</v>
      </c>
      <c r="J33" s="11">
        <f t="shared" si="3"/>
        <v>103.58694598002131</v>
      </c>
      <c r="K33" s="11">
        <f t="shared" si="4"/>
        <v>101.74517945669119</v>
      </c>
      <c r="L33" s="11">
        <f t="shared" si="5"/>
        <v>125.64747369638111</v>
      </c>
      <c r="M33" s="10">
        <v>45.511590909090906</v>
      </c>
      <c r="N33" s="10">
        <v>52.52325581395349</v>
      </c>
      <c r="O33" s="10">
        <v>50.70415731995277</v>
      </c>
      <c r="P33" s="10">
        <v>53.57262544273906</v>
      </c>
      <c r="Q33" s="10">
        <v>53.881967483274316</v>
      </c>
      <c r="R33" s="11">
        <f t="shared" si="6"/>
        <v>115.40632784924689</v>
      </c>
      <c r="S33" s="11">
        <f t="shared" si="7"/>
        <v>96.53658466938097</v>
      </c>
      <c r="T33" s="11">
        <f t="shared" si="8"/>
        <v>105.65726416610322</v>
      </c>
      <c r="U33" s="11">
        <f t="shared" si="9"/>
        <v>100.57742557505584</v>
      </c>
      <c r="V33" s="11">
        <f t="shared" si="10"/>
        <v>118.39174682094323</v>
      </c>
    </row>
    <row r="34" spans="1:22" ht="18.75">
      <c r="A34" s="8">
        <f t="shared" si="11"/>
        <v>26</v>
      </c>
      <c r="B34" s="9" t="str">
        <f>'[1]полн. свод '!B36</f>
        <v>Соль поваренная пищевая, руб. за 1кг</v>
      </c>
      <c r="C34" s="10">
        <v>10.6175</v>
      </c>
      <c r="D34" s="10">
        <v>10.661555555555557</v>
      </c>
      <c r="E34" s="10">
        <v>10.710222222222221</v>
      </c>
      <c r="F34" s="10">
        <v>10.842666666666668</v>
      </c>
      <c r="G34" s="10">
        <v>10.694222222222221</v>
      </c>
      <c r="H34" s="11">
        <f t="shared" si="1"/>
        <v>100.41493341705257</v>
      </c>
      <c r="I34" s="11">
        <f t="shared" si="2"/>
        <v>100.45646872459717</v>
      </c>
      <c r="J34" s="11">
        <f t="shared" si="3"/>
        <v>101.2366171466512</v>
      </c>
      <c r="K34" s="11">
        <f t="shared" si="4"/>
        <v>98.63092310214788</v>
      </c>
      <c r="L34" s="11">
        <f t="shared" si="5"/>
        <v>100.72260157496795</v>
      </c>
      <c r="M34" s="10">
        <v>12.768522727272728</v>
      </c>
      <c r="N34" s="10">
        <v>12.499090909090908</v>
      </c>
      <c r="O34" s="10">
        <v>12.630292207792207</v>
      </c>
      <c r="P34" s="10">
        <v>12.977687426210156</v>
      </c>
      <c r="Q34" s="10">
        <v>13.1194406729634</v>
      </c>
      <c r="R34" s="11">
        <f t="shared" si="6"/>
        <v>97.88987478084421</v>
      </c>
      <c r="S34" s="11">
        <f t="shared" si="7"/>
        <v>101.04968673046353</v>
      </c>
      <c r="T34" s="11">
        <f t="shared" si="8"/>
        <v>102.75049232988944</v>
      </c>
      <c r="U34" s="11">
        <f t="shared" si="9"/>
        <v>101.09228433462616</v>
      </c>
      <c r="V34" s="11">
        <f t="shared" si="10"/>
        <v>102.74830497768652</v>
      </c>
    </row>
    <row r="35" spans="1:22" ht="18.75">
      <c r="A35" s="8">
        <f t="shared" si="11"/>
        <v>27</v>
      </c>
      <c r="B35" s="9" t="str">
        <f>'[1]полн. свод '!B37</f>
        <v>Чай черный байховый, руб. за 1кг</v>
      </c>
      <c r="C35" s="10">
        <v>276.2854545454545</v>
      </c>
      <c r="D35" s="10">
        <v>284.15272727272725</v>
      </c>
      <c r="E35" s="10">
        <v>310.2309090909091</v>
      </c>
      <c r="F35" s="10">
        <v>317.90818181818184</v>
      </c>
      <c r="G35" s="10">
        <v>327.0441666666667</v>
      </c>
      <c r="H35" s="11">
        <f t="shared" si="1"/>
        <v>102.8475160736261</v>
      </c>
      <c r="I35" s="11">
        <f t="shared" si="2"/>
        <v>109.17752297100152</v>
      </c>
      <c r="J35" s="11">
        <f t="shared" si="3"/>
        <v>102.47469626729651</v>
      </c>
      <c r="K35" s="11">
        <f t="shared" si="4"/>
        <v>102.87378097544841</v>
      </c>
      <c r="L35" s="11">
        <f t="shared" si="5"/>
        <v>118.37183655025218</v>
      </c>
      <c r="M35" s="10">
        <v>306.15310606060604</v>
      </c>
      <c r="N35" s="10">
        <v>357.25181818181824</v>
      </c>
      <c r="O35" s="10">
        <v>388.5646118654073</v>
      </c>
      <c r="P35" s="10">
        <v>408.4770718549127</v>
      </c>
      <c r="Q35" s="10">
        <v>417.62056732093663</v>
      </c>
      <c r="R35" s="11">
        <f t="shared" si="6"/>
        <v>116.69057445757115</v>
      </c>
      <c r="S35" s="11">
        <f t="shared" si="7"/>
        <v>108.76490813761312</v>
      </c>
      <c r="T35" s="11">
        <f t="shared" si="8"/>
        <v>105.12462004553385</v>
      </c>
      <c r="U35" s="11">
        <f t="shared" si="9"/>
        <v>102.23843542172462</v>
      </c>
      <c r="V35" s="11">
        <f t="shared" si="10"/>
        <v>136.4090577732909</v>
      </c>
    </row>
    <row r="36" spans="1:22" ht="18.75">
      <c r="A36" s="8">
        <f t="shared" si="11"/>
        <v>28</v>
      </c>
      <c r="B36" s="9" t="str">
        <f>'[1]полн. свод '!B38</f>
        <v>Рис шлифованный, руб. за 1кг</v>
      </c>
      <c r="C36" s="10">
        <v>40.94020833333334</v>
      </c>
      <c r="D36" s="10">
        <v>49.224444444444444</v>
      </c>
      <c r="E36" s="10">
        <v>48.69844444444445</v>
      </c>
      <c r="F36" s="10">
        <v>52.458333333333336</v>
      </c>
      <c r="G36" s="10">
        <v>50.296666666666674</v>
      </c>
      <c r="H36" s="11">
        <f t="shared" si="1"/>
        <v>120.23496325094692</v>
      </c>
      <c r="I36" s="11">
        <f t="shared" si="2"/>
        <v>98.93142521782313</v>
      </c>
      <c r="J36" s="11">
        <f t="shared" si="3"/>
        <v>107.72075767877595</v>
      </c>
      <c r="K36" s="11">
        <f t="shared" si="4"/>
        <v>95.87926926131851</v>
      </c>
      <c r="L36" s="11">
        <f t="shared" si="5"/>
        <v>122.85395877117544</v>
      </c>
      <c r="M36" s="10">
        <v>47.93397727272727</v>
      </c>
      <c r="N36" s="10">
        <v>57.727500000000006</v>
      </c>
      <c r="O36" s="10">
        <v>56.417141381345935</v>
      </c>
      <c r="P36" s="10">
        <v>58.532855667060225</v>
      </c>
      <c r="Q36" s="10">
        <v>59.29667166797849</v>
      </c>
      <c r="R36" s="11">
        <f t="shared" si="6"/>
        <v>120.43127502554415</v>
      </c>
      <c r="S36" s="11">
        <f t="shared" si="7"/>
        <v>97.73009636888126</v>
      </c>
      <c r="T36" s="11">
        <f t="shared" si="8"/>
        <v>103.75012670601889</v>
      </c>
      <c r="U36" s="11">
        <f t="shared" si="9"/>
        <v>101.30493547976356</v>
      </c>
      <c r="V36" s="11">
        <f t="shared" si="10"/>
        <v>123.70488543147908</v>
      </c>
    </row>
    <row r="37" spans="1:22" ht="18.75">
      <c r="A37" s="8">
        <f t="shared" si="11"/>
        <v>29</v>
      </c>
      <c r="B37" s="9" t="str">
        <f>'[1]полн. свод '!B39</f>
        <v>Пшено, руб. за 1кг</v>
      </c>
      <c r="C37" s="10">
        <v>23.638125</v>
      </c>
      <c r="D37" s="10">
        <v>25.741555555555557</v>
      </c>
      <c r="E37" s="10">
        <v>25.941111111111116</v>
      </c>
      <c r="F37" s="10">
        <v>25.73577777777778</v>
      </c>
      <c r="G37" s="10">
        <v>25.685333333333336</v>
      </c>
      <c r="H37" s="11">
        <f t="shared" si="1"/>
        <v>108.89846616665054</v>
      </c>
      <c r="I37" s="11">
        <f t="shared" si="2"/>
        <v>100.77522725899325</v>
      </c>
      <c r="J37" s="11">
        <f t="shared" si="3"/>
        <v>99.20846361416883</v>
      </c>
      <c r="K37" s="11">
        <f t="shared" si="4"/>
        <v>99.80399098531227</v>
      </c>
      <c r="L37" s="11">
        <f t="shared" si="5"/>
        <v>108.66062064285276</v>
      </c>
      <c r="M37" s="10">
        <v>28.667386363636364</v>
      </c>
      <c r="N37" s="10">
        <v>31.824651162790698</v>
      </c>
      <c r="O37" s="10">
        <v>31.89962465564738</v>
      </c>
      <c r="P37" s="10">
        <v>32.03092538143674</v>
      </c>
      <c r="Q37" s="10">
        <v>31.857992178276266</v>
      </c>
      <c r="R37" s="11">
        <f t="shared" si="6"/>
        <v>111.01343791549556</v>
      </c>
      <c r="S37" s="11">
        <f t="shared" si="7"/>
        <v>100.23558307826588</v>
      </c>
      <c r="T37" s="11">
        <f t="shared" si="8"/>
        <v>100.41160586435338</v>
      </c>
      <c r="U37" s="11">
        <f t="shared" si="9"/>
        <v>99.46010550397432</v>
      </c>
      <c r="V37" s="11">
        <f t="shared" si="10"/>
        <v>111.12974086360059</v>
      </c>
    </row>
    <row r="38" spans="1:22" ht="18.75">
      <c r="A38" s="8">
        <f t="shared" si="11"/>
        <v>30</v>
      </c>
      <c r="B38" s="9" t="str">
        <f>'[1]полн. свод '!B40</f>
        <v>Крупа гречневая ядрица, руб. за 1кг</v>
      </c>
      <c r="C38" s="10">
        <v>64.00166666666668</v>
      </c>
      <c r="D38" s="10">
        <v>60.43166666666668</v>
      </c>
      <c r="E38" s="10">
        <v>56.332222222222214</v>
      </c>
      <c r="F38" s="10">
        <v>58.32311111111112</v>
      </c>
      <c r="G38" s="10">
        <v>58.45088888888889</v>
      </c>
      <c r="H38" s="11">
        <f t="shared" si="1"/>
        <v>94.42202025988907</v>
      </c>
      <c r="I38" s="11">
        <f t="shared" si="2"/>
        <v>93.21639684859846</v>
      </c>
      <c r="J38" s="11">
        <f t="shared" si="3"/>
        <v>103.53419199589737</v>
      </c>
      <c r="K38" s="11">
        <f t="shared" si="4"/>
        <v>100.21908601126293</v>
      </c>
      <c r="L38" s="11">
        <f t="shared" si="5"/>
        <v>91.32713557806653</v>
      </c>
      <c r="M38" s="10">
        <v>71.67977272727272</v>
      </c>
      <c r="N38" s="10">
        <v>69.1628409090909</v>
      </c>
      <c r="O38" s="10">
        <v>64.50013588684043</v>
      </c>
      <c r="P38" s="10">
        <v>66.03833566433569</v>
      </c>
      <c r="Q38" s="10">
        <v>67.32498785936286</v>
      </c>
      <c r="R38" s="11">
        <f t="shared" si="6"/>
        <v>96.48864425427486</v>
      </c>
      <c r="S38" s="11">
        <f t="shared" si="7"/>
        <v>93.25836683258973</v>
      </c>
      <c r="T38" s="11">
        <f t="shared" si="8"/>
        <v>102.38480083234846</v>
      </c>
      <c r="U38" s="11">
        <f t="shared" si="9"/>
        <v>101.94834134156115</v>
      </c>
      <c r="V38" s="11">
        <f t="shared" si="10"/>
        <v>93.92466702638839</v>
      </c>
    </row>
    <row r="39" spans="1:22" ht="18.75">
      <c r="A39" s="8">
        <f t="shared" si="11"/>
        <v>31</v>
      </c>
      <c r="B39" s="9" t="str">
        <f>'[1]полн. свод '!B41</f>
        <v>Вермишель, руб. за 1кг</v>
      </c>
      <c r="C39" s="10">
        <v>29.172916666666666</v>
      </c>
      <c r="D39" s="10">
        <v>32.19958333333333</v>
      </c>
      <c r="E39" s="10">
        <v>31.70733333333333</v>
      </c>
      <c r="F39" s="10">
        <v>31.78022222222222</v>
      </c>
      <c r="G39" s="10">
        <v>33.07244444444445</v>
      </c>
      <c r="H39" s="11">
        <f t="shared" si="1"/>
        <v>110.37491966007282</v>
      </c>
      <c r="I39" s="11">
        <f t="shared" si="2"/>
        <v>98.47125351000919</v>
      </c>
      <c r="J39" s="11">
        <f t="shared" si="3"/>
        <v>100.22988022399306</v>
      </c>
      <c r="K39" s="11">
        <f t="shared" si="4"/>
        <v>104.06612078791144</v>
      </c>
      <c r="L39" s="11">
        <f t="shared" si="5"/>
        <v>113.36694517841417</v>
      </c>
      <c r="M39" s="10">
        <v>35.85693181818182</v>
      </c>
      <c r="N39" s="10">
        <v>39.62568181818181</v>
      </c>
      <c r="O39" s="10">
        <v>40.1457010035419</v>
      </c>
      <c r="P39" s="10">
        <v>41.03693329397875</v>
      </c>
      <c r="Q39" s="10">
        <v>42.20530303030302</v>
      </c>
      <c r="R39" s="11">
        <f t="shared" si="6"/>
        <v>110.51052002750828</v>
      </c>
      <c r="S39" s="11">
        <f t="shared" si="7"/>
        <v>101.3123286754942</v>
      </c>
      <c r="T39" s="11">
        <f t="shared" si="8"/>
        <v>102.21999434100857</v>
      </c>
      <c r="U39" s="11">
        <f t="shared" si="9"/>
        <v>102.84711756591153</v>
      </c>
      <c r="V39" s="11">
        <f t="shared" si="10"/>
        <v>117.70472511232029</v>
      </c>
    </row>
    <row r="40" spans="1:22" ht="18.75">
      <c r="A40" s="8">
        <f t="shared" si="11"/>
        <v>32</v>
      </c>
      <c r="B40" s="9" t="str">
        <f>'[1]полн. свод '!B42</f>
        <v>Картофель, руб. за 1кг</v>
      </c>
      <c r="C40" s="10">
        <v>23.028333333333336</v>
      </c>
      <c r="D40" s="10">
        <v>28.031818181818178</v>
      </c>
      <c r="E40" s="10">
        <v>26.4</v>
      </c>
      <c r="F40" s="10">
        <v>20.256969696969694</v>
      </c>
      <c r="G40" s="10">
        <v>19.985151515151514</v>
      </c>
      <c r="H40" s="11">
        <f t="shared" si="1"/>
        <v>121.72751616914601</v>
      </c>
      <c r="I40" s="11">
        <f t="shared" si="2"/>
        <v>94.17869304361928</v>
      </c>
      <c r="J40" s="11">
        <f t="shared" si="3"/>
        <v>76.7309458218549</v>
      </c>
      <c r="K40" s="11">
        <f t="shared" si="4"/>
        <v>98.65814983245573</v>
      </c>
      <c r="L40" s="11">
        <f t="shared" si="5"/>
        <v>86.78505398488028</v>
      </c>
      <c r="M40" s="10">
        <v>27.088636363636365</v>
      </c>
      <c r="N40" s="10">
        <v>33.856249999999996</v>
      </c>
      <c r="O40" s="10">
        <v>32.830278925619844</v>
      </c>
      <c r="P40" s="10">
        <v>23.867367424242424</v>
      </c>
      <c r="Q40" s="10">
        <v>24.361263200183657</v>
      </c>
      <c r="R40" s="11">
        <f t="shared" si="6"/>
        <v>124.98322006879769</v>
      </c>
      <c r="S40" s="11">
        <f t="shared" si="7"/>
        <v>96.96962577255263</v>
      </c>
      <c r="T40" s="11">
        <f t="shared" si="8"/>
        <v>72.69925265732967</v>
      </c>
      <c r="U40" s="11">
        <f t="shared" si="9"/>
        <v>102.06933495078128</v>
      </c>
      <c r="V40" s="11">
        <f t="shared" si="10"/>
        <v>89.93167050994889</v>
      </c>
    </row>
    <row r="41" spans="1:22" ht="18.75">
      <c r="A41" s="8">
        <f t="shared" si="11"/>
        <v>33</v>
      </c>
      <c r="B41" s="9" t="str">
        <f>'[1]полн. свод '!B43</f>
        <v>Капуста белокочанная свежая, руб. за 1кг</v>
      </c>
      <c r="C41" s="10">
        <v>20.451666666666668</v>
      </c>
      <c r="D41" s="10">
        <v>29.593636363636367</v>
      </c>
      <c r="E41" s="10">
        <v>20.650000000000002</v>
      </c>
      <c r="F41" s="10">
        <v>18.937878787878788</v>
      </c>
      <c r="G41" s="10">
        <v>20.36</v>
      </c>
      <c r="H41" s="11">
        <f t="shared" si="1"/>
        <v>144.70036523658888</v>
      </c>
      <c r="I41" s="11">
        <f t="shared" si="2"/>
        <v>69.77851503701655</v>
      </c>
      <c r="J41" s="11">
        <f t="shared" si="3"/>
        <v>91.70885611563577</v>
      </c>
      <c r="K41" s="11">
        <f t="shared" si="4"/>
        <v>107.50940075206017</v>
      </c>
      <c r="L41" s="11">
        <f t="shared" si="5"/>
        <v>99.55178877027137</v>
      </c>
      <c r="M41" s="10">
        <v>25.730113636363637</v>
      </c>
      <c r="N41" s="10">
        <v>35.64840909090909</v>
      </c>
      <c r="O41" s="10">
        <v>24.69060606060606</v>
      </c>
      <c r="P41" s="10">
        <v>22.24847027972028</v>
      </c>
      <c r="Q41" s="10">
        <v>24.600641996892</v>
      </c>
      <c r="R41" s="11">
        <f t="shared" si="6"/>
        <v>138.54742188362593</v>
      </c>
      <c r="S41" s="11">
        <f t="shared" si="7"/>
        <v>69.26145286775942</v>
      </c>
      <c r="T41" s="11">
        <f t="shared" si="8"/>
        <v>90.10904886299159</v>
      </c>
      <c r="U41" s="11">
        <f t="shared" si="9"/>
        <v>110.5722851396024</v>
      </c>
      <c r="V41" s="11">
        <f t="shared" si="10"/>
        <v>95.61031227675814</v>
      </c>
    </row>
    <row r="42" spans="1:22" ht="18.75">
      <c r="A42" s="8">
        <f t="shared" si="11"/>
        <v>34</v>
      </c>
      <c r="B42" s="9" t="str">
        <f>'[1]полн. свод '!B44</f>
        <v>Лук репчатый, руб. за 1кг</v>
      </c>
      <c r="C42" s="10">
        <v>20.321666666666665</v>
      </c>
      <c r="D42" s="10">
        <v>27.543636363636367</v>
      </c>
      <c r="E42" s="10">
        <v>28.84</v>
      </c>
      <c r="F42" s="10">
        <v>22.074545454545454</v>
      </c>
      <c r="G42" s="10">
        <v>21.93848484848485</v>
      </c>
      <c r="H42" s="11">
        <f t="shared" si="1"/>
        <v>135.53827456886592</v>
      </c>
      <c r="I42" s="11">
        <f t="shared" si="2"/>
        <v>104.70658129249455</v>
      </c>
      <c r="J42" s="11">
        <f t="shared" si="3"/>
        <v>76.54141974530324</v>
      </c>
      <c r="K42" s="11">
        <f t="shared" si="4"/>
        <v>99.38363122203005</v>
      </c>
      <c r="L42" s="11">
        <f t="shared" si="5"/>
        <v>107.95612982113437</v>
      </c>
      <c r="M42" s="10">
        <v>24.17954545454546</v>
      </c>
      <c r="N42" s="10">
        <v>32.98420454545454</v>
      </c>
      <c r="O42" s="10">
        <v>33.43812327823691</v>
      </c>
      <c r="P42" s="10">
        <v>24.811780303030307</v>
      </c>
      <c r="Q42" s="10">
        <v>25.301206779331782</v>
      </c>
      <c r="R42" s="11">
        <f t="shared" si="6"/>
        <v>136.41366669799788</v>
      </c>
      <c r="S42" s="11">
        <f t="shared" si="7"/>
        <v>101.37617001542915</v>
      </c>
      <c r="T42" s="11">
        <f t="shared" si="8"/>
        <v>74.20207197806155</v>
      </c>
      <c r="U42" s="11">
        <f t="shared" si="9"/>
        <v>101.97255686743969</v>
      </c>
      <c r="V42" s="11">
        <f t="shared" si="10"/>
        <v>104.63888507290142</v>
      </c>
    </row>
    <row r="43" spans="1:22" ht="18.75">
      <c r="A43" s="8">
        <f t="shared" si="11"/>
        <v>35</v>
      </c>
      <c r="B43" s="9" t="str">
        <f>'[1]полн. свод '!B45</f>
        <v>Морковь, руб. за 1кг</v>
      </c>
      <c r="C43" s="10">
        <v>22.209166666666665</v>
      </c>
      <c r="D43" s="10">
        <v>29.58909090909091</v>
      </c>
      <c r="E43" s="10">
        <v>44.60454545454545</v>
      </c>
      <c r="F43" s="10">
        <v>29.01090909090909</v>
      </c>
      <c r="G43" s="10">
        <v>26.696969696969692</v>
      </c>
      <c r="H43" s="11">
        <f t="shared" si="1"/>
        <v>133.2291812348846</v>
      </c>
      <c r="I43" s="11">
        <f t="shared" si="2"/>
        <v>150.74658965220596</v>
      </c>
      <c r="J43" s="11">
        <f t="shared" si="3"/>
        <v>65.04025272597576</v>
      </c>
      <c r="K43" s="11">
        <f t="shared" si="4"/>
        <v>92.02389905573659</v>
      </c>
      <c r="L43" s="11">
        <f t="shared" si="5"/>
        <v>120.20698524019224</v>
      </c>
      <c r="M43" s="10">
        <v>26.63181818181818</v>
      </c>
      <c r="N43" s="10">
        <v>35.025454545454544</v>
      </c>
      <c r="O43" s="10">
        <v>51.82145292207792</v>
      </c>
      <c r="P43" s="10">
        <v>34.36904491341991</v>
      </c>
      <c r="Q43" s="10">
        <v>32.86107274669775</v>
      </c>
      <c r="R43" s="11">
        <f t="shared" si="6"/>
        <v>131.5173237753883</v>
      </c>
      <c r="S43" s="11">
        <f t="shared" si="7"/>
        <v>147.9536913784409</v>
      </c>
      <c r="T43" s="11">
        <f t="shared" si="8"/>
        <v>66.3220403432135</v>
      </c>
      <c r="U43" s="11">
        <f t="shared" si="9"/>
        <v>95.61241177774669</v>
      </c>
      <c r="V43" s="11">
        <f t="shared" si="10"/>
        <v>123.39027145030732</v>
      </c>
    </row>
    <row r="44" spans="1:22" ht="18.75">
      <c r="A44" s="8">
        <f t="shared" si="11"/>
        <v>36</v>
      </c>
      <c r="B44" s="9" t="str">
        <f>'[1]полн. свод '!B46</f>
        <v>Яблоки отечественные, руб. за 1кг</v>
      </c>
      <c r="C44" s="10">
        <v>41.75000000000001</v>
      </c>
      <c r="D44" s="10">
        <v>51.93454545454545</v>
      </c>
      <c r="E44" s="10">
        <v>58.15090909090909</v>
      </c>
      <c r="F44" s="10">
        <v>45.11454545454546</v>
      </c>
      <c r="G44" s="10">
        <v>49.88818181818181</v>
      </c>
      <c r="H44" s="11">
        <f t="shared" si="1"/>
        <v>124.39412084921064</v>
      </c>
      <c r="I44" s="11">
        <f t="shared" si="2"/>
        <v>111.96961209914578</v>
      </c>
      <c r="J44" s="11">
        <f t="shared" si="3"/>
        <v>77.58184035268737</v>
      </c>
      <c r="K44" s="11">
        <f t="shared" si="4"/>
        <v>110.58114697940593</v>
      </c>
      <c r="L44" s="11">
        <f t="shared" si="5"/>
        <v>119.4926510615133</v>
      </c>
      <c r="M44" s="10">
        <v>50.07977272727273</v>
      </c>
      <c r="N44" s="10">
        <v>65.00636363636363</v>
      </c>
      <c r="O44" s="10">
        <v>73.09861295681064</v>
      </c>
      <c r="P44" s="10">
        <v>55.46426136363637</v>
      </c>
      <c r="Q44" s="10">
        <v>60.56832521645024</v>
      </c>
      <c r="R44" s="11">
        <f t="shared" si="6"/>
        <v>129.8056282930415</v>
      </c>
      <c r="S44" s="11">
        <f t="shared" si="7"/>
        <v>112.44839561510301</v>
      </c>
      <c r="T44" s="11">
        <f t="shared" si="8"/>
        <v>75.87594226501494</v>
      </c>
      <c r="U44" s="11">
        <f t="shared" si="9"/>
        <v>109.20243725838242</v>
      </c>
      <c r="V44" s="11">
        <f t="shared" si="10"/>
        <v>120.94369027251115</v>
      </c>
    </row>
    <row r="45" spans="1:22" ht="36.75" customHeight="1">
      <c r="A45" s="8">
        <f t="shared" si="11"/>
        <v>37</v>
      </c>
      <c r="B45" s="9" t="s">
        <v>10</v>
      </c>
      <c r="C45" s="16">
        <v>39223</v>
      </c>
      <c r="D45" s="16">
        <v>37820.08750000001</v>
      </c>
      <c r="E45" s="16">
        <v>41679.693125</v>
      </c>
      <c r="F45" s="16">
        <v>43354.829999999994</v>
      </c>
      <c r="G45" s="16">
        <v>36322.078125</v>
      </c>
      <c r="H45" s="11">
        <f t="shared" si="1"/>
        <v>96.42324019070445</v>
      </c>
      <c r="I45" s="11">
        <f t="shared" si="2"/>
        <v>110.20517370563987</v>
      </c>
      <c r="J45" s="11">
        <f t="shared" si="3"/>
        <v>104.01907199742608</v>
      </c>
      <c r="K45" s="11">
        <f t="shared" si="4"/>
        <v>83.77861964860664</v>
      </c>
      <c r="L45" s="11">
        <f t="shared" si="5"/>
        <v>92.60402856742218</v>
      </c>
      <c r="M45" s="10">
        <v>33.08</v>
      </c>
      <c r="N45" s="10">
        <v>33.155</v>
      </c>
      <c r="O45" s="10">
        <v>33.52371212121213</v>
      </c>
      <c r="P45" s="10">
        <v>34.81136363636363</v>
      </c>
      <c r="Q45" s="10">
        <v>34.904696969696964</v>
      </c>
      <c r="R45" s="11">
        <f t="shared" si="6"/>
        <v>100.22672309552601</v>
      </c>
      <c r="S45" s="11">
        <f t="shared" si="7"/>
        <v>101.11208602386405</v>
      </c>
      <c r="T45" s="11">
        <f t="shared" si="8"/>
        <v>103.84101710006254</v>
      </c>
      <c r="U45" s="11">
        <f t="shared" si="9"/>
        <v>100.26811168418533</v>
      </c>
      <c r="V45" s="11">
        <f t="shared" si="10"/>
        <v>105.51601260488806</v>
      </c>
    </row>
    <row r="46" spans="1:22" ht="43.5" customHeight="1">
      <c r="A46" s="8">
        <f t="shared" si="11"/>
        <v>38</v>
      </c>
      <c r="B46" s="9" t="s">
        <v>11</v>
      </c>
      <c r="C46" s="16">
        <v>40645</v>
      </c>
      <c r="D46" s="16">
        <v>38808.128</v>
      </c>
      <c r="E46" s="16">
        <v>43527.015999999996</v>
      </c>
      <c r="F46" s="16">
        <v>45291.465</v>
      </c>
      <c r="G46" s="16">
        <v>40199.882666666665</v>
      </c>
      <c r="H46" s="11">
        <f t="shared" si="1"/>
        <v>95.48069381227702</v>
      </c>
      <c r="I46" s="11">
        <f t="shared" si="2"/>
        <v>112.15953523962816</v>
      </c>
      <c r="J46" s="11">
        <f t="shared" si="3"/>
        <v>104.05368702508807</v>
      </c>
      <c r="K46" s="11">
        <f t="shared" si="4"/>
        <v>88.75818582301692</v>
      </c>
      <c r="L46" s="11">
        <f t="shared" si="5"/>
        <v>98.90486570713904</v>
      </c>
      <c r="M46" s="10">
        <v>36.02</v>
      </c>
      <c r="N46" s="10">
        <v>36.17534090909091</v>
      </c>
      <c r="O46" s="10">
        <v>36.472045454545444</v>
      </c>
      <c r="P46" s="10">
        <v>37.90420454545455</v>
      </c>
      <c r="Q46" s="10">
        <v>37.886704545454556</v>
      </c>
      <c r="R46" s="11">
        <f t="shared" si="6"/>
        <v>100.43126293473324</v>
      </c>
      <c r="S46" s="11">
        <f t="shared" si="7"/>
        <v>100.820184517957</v>
      </c>
      <c r="T46" s="11">
        <f t="shared" si="8"/>
        <v>103.92673093340483</v>
      </c>
      <c r="U46" s="11">
        <f t="shared" si="9"/>
        <v>99.95383097941284</v>
      </c>
      <c r="V46" s="11">
        <f t="shared" si="10"/>
        <v>105.18241128665895</v>
      </c>
    </row>
    <row r="47" spans="1:22" ht="41.25" customHeight="1">
      <c r="A47" s="8">
        <f t="shared" si="11"/>
        <v>39</v>
      </c>
      <c r="B47" s="17" t="s">
        <v>23</v>
      </c>
      <c r="C47" s="16">
        <v>35029</v>
      </c>
      <c r="D47" s="16">
        <v>38042.5075</v>
      </c>
      <c r="E47" s="16">
        <v>37625.072499999995</v>
      </c>
      <c r="F47" s="16">
        <v>36896.38437500001</v>
      </c>
      <c r="G47" s="16">
        <v>35992.31437500001</v>
      </c>
      <c r="H47" s="11">
        <f t="shared" si="1"/>
        <v>108.60289331696593</v>
      </c>
      <c r="I47" s="11">
        <f t="shared" si="2"/>
        <v>98.90271428611796</v>
      </c>
      <c r="J47" s="11">
        <f t="shared" si="3"/>
        <v>98.06329110727962</v>
      </c>
      <c r="K47" s="11">
        <f t="shared" si="4"/>
        <v>97.54970570879955</v>
      </c>
      <c r="L47" s="11">
        <f t="shared" si="5"/>
        <v>102.75004817436984</v>
      </c>
      <c r="M47" s="10">
        <v>32.09</v>
      </c>
      <c r="N47" s="10">
        <v>32.330487804878054</v>
      </c>
      <c r="O47" s="10">
        <v>32.99136363636364</v>
      </c>
      <c r="P47" s="10">
        <v>33.50901515151514</v>
      </c>
      <c r="Q47" s="10">
        <v>33.58798449612402</v>
      </c>
      <c r="R47" s="11">
        <f t="shared" si="6"/>
        <v>100.74941665589918</v>
      </c>
      <c r="S47" s="11">
        <f t="shared" si="7"/>
        <v>102.04412576597706</v>
      </c>
      <c r="T47" s="11">
        <f t="shared" si="8"/>
        <v>101.56905158834036</v>
      </c>
      <c r="U47" s="11">
        <f t="shared" si="9"/>
        <v>100.23566596705935</v>
      </c>
      <c r="V47" s="11">
        <f t="shared" si="10"/>
        <v>104.66807259621072</v>
      </c>
    </row>
    <row r="48" spans="1:22" ht="43.5" customHeight="1">
      <c r="A48" s="8">
        <f t="shared" si="11"/>
        <v>40</v>
      </c>
      <c r="B48" s="9" t="s">
        <v>24</v>
      </c>
      <c r="C48" s="16">
        <v>24000</v>
      </c>
      <c r="D48" s="16">
        <v>24500</v>
      </c>
      <c r="E48" s="16">
        <v>23500</v>
      </c>
      <c r="F48" s="16">
        <v>24500</v>
      </c>
      <c r="G48" s="16">
        <v>27000</v>
      </c>
      <c r="H48" s="11">
        <f t="shared" si="1"/>
        <v>102.08333333333333</v>
      </c>
      <c r="I48" s="11">
        <f t="shared" si="2"/>
        <v>95.91836734693877</v>
      </c>
      <c r="J48" s="11">
        <f t="shared" si="3"/>
        <v>104.25531914893618</v>
      </c>
      <c r="K48" s="11">
        <f t="shared" si="4"/>
        <v>110.20408163265304</v>
      </c>
      <c r="L48" s="11">
        <f t="shared" si="5"/>
        <v>112.5</v>
      </c>
      <c r="M48" s="10">
        <v>17.76</v>
      </c>
      <c r="N48" s="10">
        <v>17.45</v>
      </c>
      <c r="O48" s="10">
        <v>17.545227272727274</v>
      </c>
      <c r="P48" s="10">
        <v>17.543488372093027</v>
      </c>
      <c r="Q48" s="10">
        <v>17.628409090909095</v>
      </c>
      <c r="R48" s="11">
        <f t="shared" si="6"/>
        <v>98.2545045045045</v>
      </c>
      <c r="S48" s="11">
        <f t="shared" si="7"/>
        <v>100.54571502995573</v>
      </c>
      <c r="T48" s="11">
        <f t="shared" si="8"/>
        <v>99.99008903898925</v>
      </c>
      <c r="U48" s="11">
        <f t="shared" si="9"/>
        <v>100.48405834127696</v>
      </c>
      <c r="V48" s="11">
        <f t="shared" si="10"/>
        <v>99.25906019656021</v>
      </c>
    </row>
    <row r="51" spans="1:22" ht="18.75">
      <c r="A51" s="18"/>
      <c r="V51" s="19"/>
    </row>
  </sheetData>
  <sheetProtection/>
  <mergeCells count="18">
    <mergeCell ref="R6:V6"/>
    <mergeCell ref="Q6:Q7"/>
    <mergeCell ref="U1:V1"/>
    <mergeCell ref="A2:V2"/>
    <mergeCell ref="A5:A7"/>
    <mergeCell ref="B5:B7"/>
    <mergeCell ref="C5:L5"/>
    <mergeCell ref="M5:V5"/>
    <mergeCell ref="C6:C7"/>
    <mergeCell ref="E6:E7"/>
    <mergeCell ref="P6:P7"/>
    <mergeCell ref="N6:N7"/>
    <mergeCell ref="D6:D7"/>
    <mergeCell ref="G6:G7"/>
    <mergeCell ref="F6:F7"/>
    <mergeCell ref="H6:L6"/>
    <mergeCell ref="M6:M7"/>
    <mergeCell ref="O6:O7"/>
  </mergeCells>
  <printOptions/>
  <pageMargins left="0.1968503937007874" right="0.1968503937007874" top="0.3937007874015748" bottom="0.3937007874015748" header="0" footer="0.1968503937007874"/>
  <pageSetup fitToHeight="0" fitToWidth="0" horizontalDpi="600" verticalDpi="600" orientation="landscape" paperSize="9" scale="55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Gatiatulina</dc:creator>
  <cp:keywords/>
  <dc:description/>
  <cp:lastModifiedBy>user</cp:lastModifiedBy>
  <cp:lastPrinted>2016-01-21T12:51:14Z</cp:lastPrinted>
  <dcterms:created xsi:type="dcterms:W3CDTF">2015-10-26T09:18:25Z</dcterms:created>
  <dcterms:modified xsi:type="dcterms:W3CDTF">2016-02-16T08:53:57Z</dcterms:modified>
  <cp:category/>
  <cp:version/>
  <cp:contentType/>
  <cp:contentStatus/>
</cp:coreProperties>
</file>