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690" windowWidth="15600" windowHeight="6555"/>
  </bookViews>
  <sheets>
    <sheet name="СВОД " sheetId="11" r:id="rId1"/>
  </sheets>
  <calcPr calcId="144525"/>
</workbook>
</file>

<file path=xl/calcChain.xml><?xml version="1.0" encoding="utf-8"?>
<calcChain xmlns="http://schemas.openxmlformats.org/spreadsheetml/2006/main">
  <c r="J11" i="11" l="1"/>
  <c r="G11" i="11"/>
  <c r="C11" i="11"/>
  <c r="Q15" i="11"/>
  <c r="N26" i="11" l="1"/>
  <c r="J20" i="11"/>
  <c r="J31" i="11" s="1"/>
  <c r="G20" i="11" l="1"/>
  <c r="C20" i="11"/>
  <c r="C31" i="11" l="1"/>
  <c r="Q30" i="11" l="1"/>
  <c r="Q24" i="11"/>
  <c r="Q21" i="11"/>
  <c r="Q22" i="11"/>
  <c r="Q23" i="11"/>
  <c r="Q16" i="11" l="1"/>
  <c r="Q14" i="11"/>
  <c r="Q12" i="11"/>
  <c r="Q13" i="11"/>
  <c r="Q17" i="11"/>
  <c r="D31" i="11" l="1"/>
  <c r="N11" i="11"/>
  <c r="N30" i="11" l="1"/>
  <c r="Q11" i="11" l="1"/>
  <c r="N29" i="11"/>
  <c r="Q29" i="11" s="1"/>
  <c r="O31" i="11" l="1"/>
  <c r="K31" i="11"/>
  <c r="H31" i="11"/>
  <c r="N20" i="11"/>
  <c r="Q20" i="11" s="1"/>
  <c r="Q27" i="11" l="1"/>
  <c r="Q18" i="11" l="1"/>
  <c r="P31" i="11" l="1"/>
  <c r="L31" i="11"/>
  <c r="M31" i="11"/>
  <c r="I31" i="11"/>
  <c r="E31" i="11"/>
  <c r="F31" i="11"/>
  <c r="N19" i="11" l="1"/>
  <c r="Q25" i="11"/>
  <c r="Q26" i="11"/>
  <c r="Q28" i="11" l="1"/>
  <c r="G31" i="11"/>
  <c r="N31" i="11"/>
  <c r="Q10" i="11"/>
  <c r="Q19" i="11"/>
  <c r="Q31" i="11" l="1"/>
</calcChain>
</file>

<file path=xl/sharedStrings.xml><?xml version="1.0" encoding="utf-8"?>
<sst xmlns="http://schemas.openxmlformats.org/spreadsheetml/2006/main" count="49" uniqueCount="38">
  <si>
    <t>Профинансировано в отчетном периоде</t>
  </si>
  <si>
    <t>местный бюджет</t>
  </si>
  <si>
    <t>краевой бюджет</t>
  </si>
  <si>
    <t>федеральный бюджет</t>
  </si>
  <si>
    <t>другие бюджеты</t>
  </si>
  <si>
    <t>ОТЧЕТ</t>
  </si>
  <si>
    <t>Тихорецкого района</t>
  </si>
  <si>
    <t>Объем финансирования , предусмотренный  программрой на текущий год</t>
  </si>
  <si>
    <t>Освоено(израсходовано)в отчетном периоде</t>
  </si>
  <si>
    <t>ИТОГО</t>
  </si>
  <si>
    <t>об исполнении финансирования муниципальных программ Новорождественского сельского поселения</t>
  </si>
  <si>
    <t>Наименование муниципальной  программы</t>
  </si>
  <si>
    <t>Объем финансирования  на текущий год , предусмотренный  бюджетом</t>
  </si>
  <si>
    <t>"Казачество"</t>
  </si>
  <si>
    <t>Испол. Бражников А.Ю. Тел.46-137</t>
  </si>
  <si>
    <t>подпрограмма "Развитие дорожного хозяйства"</t>
  </si>
  <si>
    <t>"Формирование городской среды"</t>
  </si>
  <si>
    <t>Процент выполнения программы (%)</t>
  </si>
  <si>
    <t>"Доступная среда для инвалидов и маломобильных групп "</t>
  </si>
  <si>
    <t>"Молодежь"</t>
  </si>
  <si>
    <t>"Развитие культуры"</t>
  </si>
  <si>
    <t>"Поддержка и развитие субъектов малого и среднего предпринимательства"</t>
  </si>
  <si>
    <t>"Развитие жилищно-коммунального хозяйства и дорожного хозяйства"</t>
  </si>
  <si>
    <t>"Информационное общество"</t>
  </si>
  <si>
    <t>"Развитие гражданского общества"</t>
  </si>
  <si>
    <t>"Безопасность населения"</t>
  </si>
  <si>
    <t>подпрограмма "Противодействие коррупции"</t>
  </si>
  <si>
    <t>попрограмма "Защита населения и территории от чрезвычайных ситуаций природного и техногенного характера, гражданская оборона"</t>
  </si>
  <si>
    <t>подпрограмма"Обеспечение пожарной безопасности"</t>
  </si>
  <si>
    <t>подпрограммм "Мероприятия по укреплению правопорядка, профилактике правонарушений, усиление борьбы с преступностью"</t>
  </si>
  <si>
    <t>подпрограмма "Обеспечение безопасности людей на водных объектах"</t>
  </si>
  <si>
    <t>подпрограмма "Коммунальное хозяйства"</t>
  </si>
  <si>
    <t>подпрограмма "Энергоэффективность"</t>
  </si>
  <si>
    <t>подпрограмма "Благоустройство"</t>
  </si>
  <si>
    <t>"Развитие физической культуры и спорта"</t>
  </si>
  <si>
    <t>Глава  Новорождественского сельского поселения Тихорецкого района</t>
  </si>
  <si>
    <t>П.А.Шитухин</t>
  </si>
  <si>
    <t>Мероприятия по профилактике наркомании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</si>
</sst>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4" fillId="2" borderId="21" xfId="0" applyNumberFormat="1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2" fontId="4" fillId="2" borderId="28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16" fontId="4" fillId="2" borderId="2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left" wrapText="1"/>
    </xf>
    <xf numFmtId="164" fontId="1" fillId="2" borderId="21" xfId="0" applyNumberFormat="1" applyFont="1" applyFill="1" applyBorder="1" applyAlignment="1">
      <alignment horizontal="right" vertical="center" wrapText="1"/>
    </xf>
    <xf numFmtId="164" fontId="1" fillId="2" borderId="22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left" vertical="center" wrapText="1"/>
    </xf>
    <xf numFmtId="2" fontId="0" fillId="2" borderId="25" xfId="0" applyNumberFormat="1" applyFill="1" applyBorder="1"/>
    <xf numFmtId="0" fontId="0" fillId="2" borderId="0" xfId="0" applyFill="1"/>
    <xf numFmtId="164" fontId="1" fillId="2" borderId="29" xfId="0" applyNumberFormat="1" applyFont="1" applyFill="1" applyBorder="1" applyAlignment="1">
      <alignment horizontal="left" vertical="center" wrapText="1"/>
    </xf>
    <xf numFmtId="164" fontId="1" fillId="2" borderId="25" xfId="0" applyNumberFormat="1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left" vertical="top" wrapText="1"/>
    </xf>
    <xf numFmtId="164" fontId="2" fillId="2" borderId="20" xfId="0" applyNumberFormat="1" applyFont="1" applyFill="1" applyBorder="1" applyAlignment="1">
      <alignment horizontal="left" vertical="top" wrapText="1"/>
    </xf>
    <xf numFmtId="164" fontId="2" fillId="2" borderId="22" xfId="0" applyNumberFormat="1" applyFont="1" applyFill="1" applyBorder="1" applyAlignment="1">
      <alignment horizontal="left" vertical="top" wrapText="1"/>
    </xf>
    <xf numFmtId="0" fontId="3" fillId="2" borderId="0" xfId="0" applyFont="1" applyFill="1"/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2" fontId="2" fillId="2" borderId="26" xfId="0" applyNumberFormat="1" applyFont="1" applyFill="1" applyBorder="1" applyAlignment="1">
      <alignment horizontal="left" vertical="top" wrapText="1"/>
    </xf>
    <xf numFmtId="2" fontId="2" fillId="2" borderId="27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0" fontId="4" fillId="0" borderId="25" xfId="0" applyFont="1" applyBorder="1"/>
    <xf numFmtId="49" fontId="4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topLeftCell="A22" zoomScale="70" zoomScaleNormal="70" workbookViewId="0">
      <selection activeCell="A25" sqref="A25:XFD29"/>
    </sheetView>
  </sheetViews>
  <sheetFormatPr defaultRowHeight="12.75" x14ac:dyDescent="0.2"/>
  <cols>
    <col min="1" max="1" width="8" style="47" customWidth="1"/>
    <col min="2" max="2" width="74.140625" style="47" customWidth="1"/>
    <col min="3" max="3" width="11.42578125" style="47" customWidth="1"/>
    <col min="4" max="4" width="11.5703125" style="47" customWidth="1"/>
    <col min="5" max="5" width="9.5703125" style="47" customWidth="1"/>
    <col min="6" max="6" width="9" style="47" customWidth="1"/>
    <col min="7" max="7" width="12.140625" style="47" customWidth="1"/>
    <col min="8" max="8" width="10.42578125" style="47" customWidth="1"/>
    <col min="9" max="9" width="13.140625" style="47" customWidth="1"/>
    <col min="10" max="10" width="12.85546875" style="47" customWidth="1"/>
    <col min="11" max="12" width="10.28515625" style="47" customWidth="1"/>
    <col min="13" max="13" width="8.140625" style="47" customWidth="1"/>
    <col min="14" max="14" width="10.140625" style="47" customWidth="1"/>
    <col min="15" max="15" width="9.5703125" style="47" customWidth="1"/>
    <col min="16" max="16" width="12.85546875" style="47" customWidth="1"/>
    <col min="17" max="17" width="16.7109375" style="17" customWidth="1"/>
    <col min="18" max="16384" width="9.140625" style="17"/>
  </cols>
  <sheetData>
    <row r="1" spans="1:17" ht="15.7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7" ht="15.75" customHeight="1" x14ac:dyDescent="0.2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35.25" customHeight="1" x14ac:dyDescent="0.2">
      <c r="A3" s="50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21.75" customHeight="1" x14ac:dyDescent="0.2">
      <c r="A4" s="50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7" ht="24.75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21.75" customHeight="1" thickBo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7" ht="68.25" customHeight="1" thickBot="1" x14ac:dyDescent="0.25">
      <c r="A7" s="26"/>
      <c r="B7" s="53" t="s">
        <v>11</v>
      </c>
      <c r="C7" s="55" t="s">
        <v>7</v>
      </c>
      <c r="D7" s="56"/>
      <c r="E7" s="56"/>
      <c r="F7" s="57"/>
      <c r="G7" s="55" t="s">
        <v>12</v>
      </c>
      <c r="H7" s="56"/>
      <c r="I7" s="57"/>
      <c r="J7" s="55" t="s">
        <v>0</v>
      </c>
      <c r="K7" s="56"/>
      <c r="L7" s="56"/>
      <c r="M7" s="57"/>
      <c r="N7" s="55" t="s">
        <v>8</v>
      </c>
      <c r="O7" s="56"/>
      <c r="P7" s="56"/>
      <c r="Q7" s="27" t="s">
        <v>17</v>
      </c>
    </row>
    <row r="8" spans="1:17" ht="61.5" customHeight="1" thickBot="1" x14ac:dyDescent="0.25">
      <c r="A8" s="28"/>
      <c r="B8" s="54"/>
      <c r="C8" s="29" t="s">
        <v>1</v>
      </c>
      <c r="D8" s="29" t="s">
        <v>2</v>
      </c>
      <c r="E8" s="30" t="s">
        <v>3</v>
      </c>
      <c r="F8" s="30" t="s">
        <v>4</v>
      </c>
      <c r="G8" s="29" t="s">
        <v>1</v>
      </c>
      <c r="H8" s="29" t="s">
        <v>2</v>
      </c>
      <c r="I8" s="30" t="s">
        <v>3</v>
      </c>
      <c r="J8" s="29" t="s">
        <v>1</v>
      </c>
      <c r="K8" s="29" t="s">
        <v>2</v>
      </c>
      <c r="L8" s="30" t="s">
        <v>3</v>
      </c>
      <c r="M8" s="30" t="s">
        <v>4</v>
      </c>
      <c r="N8" s="29" t="s">
        <v>1</v>
      </c>
      <c r="O8" s="29" t="s">
        <v>2</v>
      </c>
      <c r="P8" s="26" t="s">
        <v>3</v>
      </c>
      <c r="Q8" s="29" t="s">
        <v>1</v>
      </c>
    </row>
    <row r="9" spans="1:17" ht="27" customHeight="1" thickBot="1" x14ac:dyDescent="0.3">
      <c r="A9" s="31">
        <v>1</v>
      </c>
      <c r="B9" s="32">
        <v>2</v>
      </c>
      <c r="C9" s="33">
        <v>3</v>
      </c>
      <c r="D9" s="34">
        <v>4</v>
      </c>
      <c r="E9" s="35">
        <v>5</v>
      </c>
      <c r="F9" s="36">
        <v>6</v>
      </c>
      <c r="G9" s="37">
        <v>7</v>
      </c>
      <c r="H9" s="38">
        <v>8</v>
      </c>
      <c r="I9" s="39">
        <v>9</v>
      </c>
      <c r="J9" s="39">
        <v>10</v>
      </c>
      <c r="K9" s="40">
        <v>11</v>
      </c>
      <c r="L9" s="41">
        <v>12</v>
      </c>
      <c r="M9" s="42">
        <v>13</v>
      </c>
      <c r="N9" s="43">
        <v>14</v>
      </c>
      <c r="O9" s="44">
        <v>15</v>
      </c>
      <c r="P9" s="40">
        <v>16</v>
      </c>
      <c r="Q9" s="45">
        <v>17</v>
      </c>
    </row>
    <row r="10" spans="1:17" ht="43.5" customHeight="1" thickBot="1" x14ac:dyDescent="0.3">
      <c r="A10" s="5">
        <v>1</v>
      </c>
      <c r="B10" s="1" t="s">
        <v>34</v>
      </c>
      <c r="C10" s="10">
        <v>48.3</v>
      </c>
      <c r="D10" s="11"/>
      <c r="E10" s="12"/>
      <c r="F10" s="13"/>
      <c r="G10" s="11">
        <v>48.3</v>
      </c>
      <c r="H10" s="11"/>
      <c r="I10" s="10"/>
      <c r="J10" s="10">
        <v>48.3</v>
      </c>
      <c r="K10" s="14"/>
      <c r="L10" s="10"/>
      <c r="M10" s="15"/>
      <c r="N10" s="10">
        <v>48.3</v>
      </c>
      <c r="O10" s="10"/>
      <c r="P10" s="14"/>
      <c r="Q10" s="16">
        <f>J10/G10*100</f>
        <v>100</v>
      </c>
    </row>
    <row r="11" spans="1:17" ht="32.25" customHeight="1" thickBot="1" x14ac:dyDescent="0.3">
      <c r="A11" s="5">
        <v>2</v>
      </c>
      <c r="B11" s="1" t="s">
        <v>25</v>
      </c>
      <c r="C11" s="10">
        <f>C12+C13+C14+C16+C17+C15</f>
        <v>41.8</v>
      </c>
      <c r="D11" s="11"/>
      <c r="E11" s="12"/>
      <c r="F11" s="13"/>
      <c r="G11" s="11">
        <f>G12+G13+G14+G16+G17+G15</f>
        <v>41.8</v>
      </c>
      <c r="H11" s="11"/>
      <c r="I11" s="10"/>
      <c r="J11" s="10">
        <f>J12+J13+J14+J16+J17+J15</f>
        <v>41.3</v>
      </c>
      <c r="K11" s="14"/>
      <c r="L11" s="10"/>
      <c r="M11" s="15"/>
      <c r="N11" s="10">
        <f>J11</f>
        <v>41.3</v>
      </c>
      <c r="O11" s="10"/>
      <c r="P11" s="14"/>
      <c r="Q11" s="16">
        <f>N11/G11*100</f>
        <v>98.803827751196167</v>
      </c>
    </row>
    <row r="12" spans="1:17" ht="32.25" customHeight="1" thickBot="1" x14ac:dyDescent="0.3">
      <c r="A12" s="5"/>
      <c r="B12" s="1" t="s">
        <v>26</v>
      </c>
      <c r="C12" s="10">
        <v>6.9</v>
      </c>
      <c r="D12" s="11"/>
      <c r="E12" s="12"/>
      <c r="F12" s="13"/>
      <c r="G12" s="11">
        <v>6.9</v>
      </c>
      <c r="H12" s="11"/>
      <c r="I12" s="10"/>
      <c r="J12" s="10">
        <v>6.9</v>
      </c>
      <c r="K12" s="14"/>
      <c r="L12" s="10"/>
      <c r="M12" s="15"/>
      <c r="N12" s="10">
        <v>6.9</v>
      </c>
      <c r="O12" s="10"/>
      <c r="P12" s="14"/>
      <c r="Q12" s="16">
        <f t="shared" ref="Q12:Q17" si="0">N12/G12*100</f>
        <v>100</v>
      </c>
    </row>
    <row r="13" spans="1:17" ht="60" customHeight="1" thickBot="1" x14ac:dyDescent="0.3">
      <c r="A13" s="5"/>
      <c r="B13" s="1" t="s">
        <v>27</v>
      </c>
      <c r="C13" s="10">
        <v>0</v>
      </c>
      <c r="D13" s="11"/>
      <c r="E13" s="12"/>
      <c r="F13" s="13"/>
      <c r="G13" s="11">
        <v>0</v>
      </c>
      <c r="H13" s="11"/>
      <c r="I13" s="10"/>
      <c r="J13" s="10">
        <v>0</v>
      </c>
      <c r="K13" s="14"/>
      <c r="L13" s="10"/>
      <c r="M13" s="15"/>
      <c r="N13" s="10">
        <v>0</v>
      </c>
      <c r="O13" s="10"/>
      <c r="P13" s="14"/>
      <c r="Q13" s="16" t="e">
        <f t="shared" si="0"/>
        <v>#DIV/0!</v>
      </c>
    </row>
    <row r="14" spans="1:17" ht="60" customHeight="1" thickBot="1" x14ac:dyDescent="0.3">
      <c r="A14" s="5"/>
      <c r="B14" s="59" t="s">
        <v>29</v>
      </c>
      <c r="C14" s="10">
        <v>1</v>
      </c>
      <c r="D14" s="11"/>
      <c r="E14" s="12"/>
      <c r="F14" s="13"/>
      <c r="G14" s="11">
        <v>1</v>
      </c>
      <c r="H14" s="11"/>
      <c r="I14" s="10"/>
      <c r="J14" s="10">
        <v>1</v>
      </c>
      <c r="K14" s="14"/>
      <c r="L14" s="10"/>
      <c r="M14" s="15"/>
      <c r="N14" s="10">
        <v>1</v>
      </c>
      <c r="O14" s="10"/>
      <c r="P14" s="14"/>
      <c r="Q14" s="16">
        <f t="shared" si="0"/>
        <v>100</v>
      </c>
    </row>
    <row r="15" spans="1:17" ht="60" customHeight="1" thickBot="1" x14ac:dyDescent="0.35">
      <c r="A15" s="58"/>
      <c r="B15" s="60" t="s">
        <v>37</v>
      </c>
      <c r="C15" s="15">
        <v>10</v>
      </c>
      <c r="D15" s="11"/>
      <c r="E15" s="12"/>
      <c r="F15" s="13"/>
      <c r="G15" s="11">
        <v>10</v>
      </c>
      <c r="H15" s="11"/>
      <c r="I15" s="10"/>
      <c r="J15" s="10">
        <v>9.6</v>
      </c>
      <c r="K15" s="14"/>
      <c r="L15" s="10"/>
      <c r="M15" s="15"/>
      <c r="N15" s="10">
        <v>9.6</v>
      </c>
      <c r="O15" s="10"/>
      <c r="P15" s="14"/>
      <c r="Q15" s="16">
        <f t="shared" si="0"/>
        <v>96</v>
      </c>
    </row>
    <row r="16" spans="1:17" ht="60" customHeight="1" thickBot="1" x14ac:dyDescent="0.3">
      <c r="A16" s="5"/>
      <c r="B16" s="61" t="s">
        <v>30</v>
      </c>
      <c r="C16" s="10">
        <v>5.6</v>
      </c>
      <c r="D16" s="11"/>
      <c r="E16" s="12"/>
      <c r="F16" s="13"/>
      <c r="G16" s="11">
        <v>5.6</v>
      </c>
      <c r="H16" s="11"/>
      <c r="I16" s="10"/>
      <c r="J16" s="10">
        <v>5.6</v>
      </c>
      <c r="K16" s="14"/>
      <c r="L16" s="10"/>
      <c r="M16" s="15"/>
      <c r="N16" s="10">
        <v>5.6</v>
      </c>
      <c r="O16" s="10"/>
      <c r="P16" s="14"/>
      <c r="Q16" s="16">
        <f t="shared" si="0"/>
        <v>100</v>
      </c>
    </row>
    <row r="17" spans="1:17" ht="32.25" customHeight="1" thickBot="1" x14ac:dyDescent="0.3">
      <c r="A17" s="5"/>
      <c r="B17" s="1" t="s">
        <v>28</v>
      </c>
      <c r="C17" s="10">
        <v>18.3</v>
      </c>
      <c r="D17" s="11"/>
      <c r="E17" s="12"/>
      <c r="F17" s="13"/>
      <c r="G17" s="11">
        <v>18.3</v>
      </c>
      <c r="H17" s="11"/>
      <c r="I17" s="10"/>
      <c r="J17" s="10">
        <v>18.2</v>
      </c>
      <c r="K17" s="14"/>
      <c r="L17" s="10"/>
      <c r="M17" s="15"/>
      <c r="N17" s="10">
        <v>18.2</v>
      </c>
      <c r="O17" s="10"/>
      <c r="P17" s="14"/>
      <c r="Q17" s="16">
        <f t="shared" si="0"/>
        <v>99.453551912568301</v>
      </c>
    </row>
    <row r="18" spans="1:17" ht="39" customHeight="1" thickBot="1" x14ac:dyDescent="0.3">
      <c r="A18" s="5">
        <v>3</v>
      </c>
      <c r="B18" s="1" t="s">
        <v>24</v>
      </c>
      <c r="C18" s="10">
        <v>1509.6</v>
      </c>
      <c r="D18" s="11"/>
      <c r="E18" s="12"/>
      <c r="F18" s="13"/>
      <c r="G18" s="11">
        <v>1509.6</v>
      </c>
      <c r="H18" s="11"/>
      <c r="I18" s="10"/>
      <c r="J18" s="10">
        <v>1450.6</v>
      </c>
      <c r="K18" s="14"/>
      <c r="L18" s="10"/>
      <c r="M18" s="15"/>
      <c r="N18" s="10">
        <v>1450.6</v>
      </c>
      <c r="O18" s="10"/>
      <c r="P18" s="14"/>
      <c r="Q18" s="16">
        <f t="shared" ref="Q18:Q30" si="1">N18/G18*100</f>
        <v>96.091679915209326</v>
      </c>
    </row>
    <row r="19" spans="1:17" ht="39" customHeight="1" thickBot="1" x14ac:dyDescent="0.3">
      <c r="A19" s="5">
        <v>4</v>
      </c>
      <c r="B19" s="1" t="s">
        <v>23</v>
      </c>
      <c r="C19" s="10">
        <v>1067.2</v>
      </c>
      <c r="D19" s="11"/>
      <c r="E19" s="12"/>
      <c r="F19" s="13"/>
      <c r="G19" s="11">
        <v>1067.2</v>
      </c>
      <c r="H19" s="11"/>
      <c r="I19" s="10"/>
      <c r="J19" s="10">
        <v>1012.1</v>
      </c>
      <c r="K19" s="14"/>
      <c r="L19" s="10"/>
      <c r="M19" s="15"/>
      <c r="N19" s="10">
        <f t="shared" ref="N19:N30" si="2">J19</f>
        <v>1012.1</v>
      </c>
      <c r="O19" s="10"/>
      <c r="P19" s="14"/>
      <c r="Q19" s="16">
        <f t="shared" si="1"/>
        <v>94.836956521739125</v>
      </c>
    </row>
    <row r="20" spans="1:17" ht="43.5" customHeight="1" thickBot="1" x14ac:dyDescent="0.25">
      <c r="A20" s="5">
        <v>5</v>
      </c>
      <c r="B20" s="1" t="s">
        <v>22</v>
      </c>
      <c r="C20" s="10">
        <f>C21+C22+C23+C24</f>
        <v>7676.9</v>
      </c>
      <c r="D20" s="11"/>
      <c r="E20" s="10"/>
      <c r="F20" s="13"/>
      <c r="G20" s="11">
        <f>G21+G22+G23+G24</f>
        <v>7676.9</v>
      </c>
      <c r="H20" s="11"/>
      <c r="I20" s="10"/>
      <c r="J20" s="10">
        <f>J21+J22+J23+J24</f>
        <v>4828.3999999999996</v>
      </c>
      <c r="K20" s="14">
        <v>0</v>
      </c>
      <c r="L20" s="10"/>
      <c r="M20" s="15"/>
      <c r="N20" s="10">
        <f>J20</f>
        <v>4828.3999999999996</v>
      </c>
      <c r="O20" s="10">
        <v>0</v>
      </c>
      <c r="P20" s="14"/>
      <c r="Q20" s="16">
        <f>N20/G20*100</f>
        <v>62.895179043624381</v>
      </c>
    </row>
    <row r="21" spans="1:17" ht="43.5" customHeight="1" thickBot="1" x14ac:dyDescent="0.25">
      <c r="A21" s="5"/>
      <c r="B21" s="1" t="s">
        <v>33</v>
      </c>
      <c r="C21" s="10">
        <v>1391.9</v>
      </c>
      <c r="D21" s="11"/>
      <c r="E21" s="10"/>
      <c r="F21" s="13"/>
      <c r="G21" s="11">
        <v>1391.9</v>
      </c>
      <c r="H21" s="11"/>
      <c r="I21" s="10"/>
      <c r="J21" s="10">
        <v>1349.7</v>
      </c>
      <c r="K21" s="14"/>
      <c r="L21" s="10"/>
      <c r="M21" s="15"/>
      <c r="N21" s="10">
        <v>1349.7</v>
      </c>
      <c r="O21" s="10"/>
      <c r="P21" s="14"/>
      <c r="Q21" s="16">
        <f t="shared" si="1"/>
        <v>96.968173000933973</v>
      </c>
    </row>
    <row r="22" spans="1:17" ht="43.5" customHeight="1" thickBot="1" x14ac:dyDescent="0.25">
      <c r="A22" s="5"/>
      <c r="B22" s="1" t="s">
        <v>32</v>
      </c>
      <c r="C22" s="10">
        <v>13.9</v>
      </c>
      <c r="D22" s="11"/>
      <c r="E22" s="10"/>
      <c r="F22" s="13"/>
      <c r="G22" s="11">
        <v>13.9</v>
      </c>
      <c r="H22" s="11"/>
      <c r="I22" s="10"/>
      <c r="J22" s="10">
        <v>13.8</v>
      </c>
      <c r="K22" s="14"/>
      <c r="L22" s="10"/>
      <c r="M22" s="15"/>
      <c r="N22" s="10">
        <v>13.8</v>
      </c>
      <c r="O22" s="10"/>
      <c r="P22" s="14"/>
      <c r="Q22" s="16">
        <f t="shared" si="1"/>
        <v>99.280575539568346</v>
      </c>
    </row>
    <row r="23" spans="1:17" ht="43.5" customHeight="1" thickBot="1" x14ac:dyDescent="0.25">
      <c r="A23" s="5"/>
      <c r="B23" s="1" t="s">
        <v>31</v>
      </c>
      <c r="C23" s="10">
        <v>51.9</v>
      </c>
      <c r="D23" s="11"/>
      <c r="E23" s="10"/>
      <c r="F23" s="13"/>
      <c r="G23" s="11">
        <v>51.9</v>
      </c>
      <c r="H23" s="11"/>
      <c r="I23" s="10"/>
      <c r="J23" s="10">
        <v>51.9</v>
      </c>
      <c r="K23" s="14"/>
      <c r="L23" s="10"/>
      <c r="M23" s="15"/>
      <c r="N23" s="10">
        <v>51.9</v>
      </c>
      <c r="O23" s="10"/>
      <c r="P23" s="14"/>
      <c r="Q23" s="16">
        <f t="shared" si="1"/>
        <v>100</v>
      </c>
    </row>
    <row r="24" spans="1:17" ht="43.5" customHeight="1" thickBot="1" x14ac:dyDescent="0.25">
      <c r="A24" s="6"/>
      <c r="B24" s="1" t="s">
        <v>15</v>
      </c>
      <c r="C24" s="10">
        <v>6219.2</v>
      </c>
      <c r="D24" s="11"/>
      <c r="E24" s="10"/>
      <c r="F24" s="13"/>
      <c r="G24" s="11">
        <v>6219.2</v>
      </c>
      <c r="H24" s="11"/>
      <c r="I24" s="10"/>
      <c r="J24" s="10">
        <v>3413</v>
      </c>
      <c r="K24" s="14">
        <v>0</v>
      </c>
      <c r="L24" s="10"/>
      <c r="M24" s="15"/>
      <c r="N24" s="10">
        <v>3413</v>
      </c>
      <c r="O24" s="10">
        <v>0</v>
      </c>
      <c r="P24" s="14"/>
      <c r="Q24" s="16">
        <f>N24/G24*100</f>
        <v>54.878440957036275</v>
      </c>
    </row>
    <row r="25" spans="1:17" ht="47.25" customHeight="1" thickBot="1" x14ac:dyDescent="0.3">
      <c r="A25" s="5">
        <v>6</v>
      </c>
      <c r="B25" s="1" t="s">
        <v>21</v>
      </c>
      <c r="C25" s="10">
        <v>7.5</v>
      </c>
      <c r="D25" s="11"/>
      <c r="E25" s="12"/>
      <c r="F25" s="13"/>
      <c r="G25" s="11">
        <v>7.5</v>
      </c>
      <c r="H25" s="11"/>
      <c r="I25" s="10"/>
      <c r="J25" s="10">
        <v>7.5</v>
      </c>
      <c r="K25" s="14"/>
      <c r="L25" s="10"/>
      <c r="M25" s="15"/>
      <c r="N25" s="10">
        <v>7.5</v>
      </c>
      <c r="O25" s="10"/>
      <c r="P25" s="14"/>
      <c r="Q25" s="16">
        <f t="shared" si="1"/>
        <v>100</v>
      </c>
    </row>
    <row r="26" spans="1:17" ht="42" customHeight="1" thickBot="1" x14ac:dyDescent="0.25">
      <c r="A26" s="5">
        <v>7</v>
      </c>
      <c r="B26" s="1" t="s">
        <v>20</v>
      </c>
      <c r="C26" s="10">
        <v>15398.3</v>
      </c>
      <c r="D26" s="11">
        <v>0</v>
      </c>
      <c r="E26" s="10">
        <v>0</v>
      </c>
      <c r="F26" s="13"/>
      <c r="G26" s="11">
        <v>15398.3</v>
      </c>
      <c r="H26" s="11">
        <v>0</v>
      </c>
      <c r="I26" s="10">
        <v>0</v>
      </c>
      <c r="J26" s="10">
        <v>15308.3</v>
      </c>
      <c r="K26" s="14">
        <v>0</v>
      </c>
      <c r="L26" s="10">
        <v>0</v>
      </c>
      <c r="M26" s="15"/>
      <c r="N26" s="10">
        <f>J26</f>
        <v>15308.3</v>
      </c>
      <c r="O26" s="10">
        <v>0</v>
      </c>
      <c r="P26" s="14">
        <v>0</v>
      </c>
      <c r="Q26" s="16">
        <f>N26/G26*100</f>
        <v>99.41551989505335</v>
      </c>
    </row>
    <row r="27" spans="1:17" ht="42" customHeight="1" thickBot="1" x14ac:dyDescent="0.25">
      <c r="A27" s="5">
        <v>31.9</v>
      </c>
      <c r="B27" s="1" t="s">
        <v>13</v>
      </c>
      <c r="C27" s="10">
        <v>100</v>
      </c>
      <c r="D27" s="11"/>
      <c r="E27" s="10"/>
      <c r="F27" s="13"/>
      <c r="G27" s="11">
        <v>100</v>
      </c>
      <c r="H27" s="11"/>
      <c r="I27" s="10"/>
      <c r="J27" s="10">
        <v>100</v>
      </c>
      <c r="K27" s="14"/>
      <c r="L27" s="10"/>
      <c r="M27" s="15"/>
      <c r="N27" s="10">
        <v>100</v>
      </c>
      <c r="O27" s="10"/>
      <c r="P27" s="14"/>
      <c r="Q27" s="16">
        <f t="shared" si="1"/>
        <v>100</v>
      </c>
    </row>
    <row r="28" spans="1:17" ht="36.75" customHeight="1" thickBot="1" x14ac:dyDescent="0.3">
      <c r="A28" s="7">
        <v>9</v>
      </c>
      <c r="B28" s="2" t="s">
        <v>19</v>
      </c>
      <c r="C28" s="10">
        <v>45.3</v>
      </c>
      <c r="D28" s="11"/>
      <c r="E28" s="12"/>
      <c r="F28" s="13"/>
      <c r="G28" s="11">
        <v>45.3</v>
      </c>
      <c r="H28" s="11"/>
      <c r="I28" s="10"/>
      <c r="J28" s="10">
        <v>45.2</v>
      </c>
      <c r="K28" s="14"/>
      <c r="L28" s="10"/>
      <c r="M28" s="15"/>
      <c r="N28" s="10">
        <v>45.2</v>
      </c>
      <c r="O28" s="10"/>
      <c r="P28" s="14"/>
      <c r="Q28" s="16">
        <f t="shared" si="1"/>
        <v>99.779249448123636</v>
      </c>
    </row>
    <row r="29" spans="1:17" ht="36.75" customHeight="1" thickBot="1" x14ac:dyDescent="0.3">
      <c r="A29" s="8">
        <v>10</v>
      </c>
      <c r="B29" s="4" t="s">
        <v>16</v>
      </c>
      <c r="C29" s="18">
        <v>68.7</v>
      </c>
      <c r="D29" s="11"/>
      <c r="E29" s="12"/>
      <c r="F29" s="13"/>
      <c r="G29" s="11">
        <v>68.7</v>
      </c>
      <c r="H29" s="11"/>
      <c r="I29" s="10"/>
      <c r="J29" s="10">
        <v>68.599999999999994</v>
      </c>
      <c r="K29" s="14"/>
      <c r="L29" s="10"/>
      <c r="M29" s="15"/>
      <c r="N29" s="10">
        <f t="shared" si="2"/>
        <v>68.599999999999994</v>
      </c>
      <c r="O29" s="10"/>
      <c r="P29" s="14"/>
      <c r="Q29" s="16">
        <f>N29/G29*100</f>
        <v>99.85443959243085</v>
      </c>
    </row>
    <row r="30" spans="1:17" ht="36.75" customHeight="1" thickBot="1" x14ac:dyDescent="0.3">
      <c r="A30" s="9">
        <v>11</v>
      </c>
      <c r="B30" s="3" t="s">
        <v>18</v>
      </c>
      <c r="C30" s="19">
        <v>0</v>
      </c>
      <c r="D30" s="20"/>
      <c r="E30" s="12"/>
      <c r="F30" s="13"/>
      <c r="G30" s="11">
        <v>0</v>
      </c>
      <c r="H30" s="11"/>
      <c r="I30" s="10"/>
      <c r="J30" s="10">
        <v>0</v>
      </c>
      <c r="K30" s="14"/>
      <c r="L30" s="10"/>
      <c r="M30" s="15"/>
      <c r="N30" s="10">
        <f t="shared" si="2"/>
        <v>0</v>
      </c>
      <c r="O30" s="10"/>
      <c r="P30" s="14"/>
      <c r="Q30" s="16" t="e">
        <f t="shared" si="1"/>
        <v>#DIV/0!</v>
      </c>
    </row>
    <row r="31" spans="1:17" s="24" customFormat="1" ht="26.25" customHeight="1" thickBot="1" x14ac:dyDescent="0.25">
      <c r="A31" s="51" t="s">
        <v>9</v>
      </c>
      <c r="B31" s="52"/>
      <c r="C31" s="21">
        <f>C10+C11+C18+C19+C20+C25+C26+C27+C28+C29+C30</f>
        <v>25963.599999999999</v>
      </c>
      <c r="D31" s="22">
        <f>D10+D11+D18+D19+D20+D25+D26+D27+D28</f>
        <v>0</v>
      </c>
      <c r="E31" s="22">
        <f t="shared" ref="E31:M31" si="3">SUM(E10:E28)</f>
        <v>0</v>
      </c>
      <c r="F31" s="22">
        <f t="shared" si="3"/>
        <v>0</v>
      </c>
      <c r="G31" s="22">
        <f>G10+G11+G18+G19+G20+G25+G26+G27+G28+G29+G30</f>
        <v>25963.599999999999</v>
      </c>
      <c r="H31" s="22">
        <f>H10+H11+H18+H19+H20+H25+H26+H27+H28</f>
        <v>0</v>
      </c>
      <c r="I31" s="22">
        <f t="shared" si="3"/>
        <v>0</v>
      </c>
      <c r="J31" s="22">
        <f>J10+J11+J18+J19+J20+J25+J26+J27+J28+J29+J30</f>
        <v>22910.3</v>
      </c>
      <c r="K31" s="22">
        <f>K10+K11+K18+K19+K20+K25+K26+K27+K28</f>
        <v>0</v>
      </c>
      <c r="L31" s="22">
        <f t="shared" si="3"/>
        <v>0</v>
      </c>
      <c r="M31" s="22">
        <f t="shared" si="3"/>
        <v>0</v>
      </c>
      <c r="N31" s="22">
        <f>N10+N11+N18+N19+N20+N25+N26+N27+N28+N29+N30</f>
        <v>22910.3</v>
      </c>
      <c r="O31" s="22">
        <f>O10+O11+O18+O19+O20+O25+O26+O27+O28</f>
        <v>0</v>
      </c>
      <c r="P31" s="23">
        <f t="shared" ref="P31" si="4">SUM(P10:P28)</f>
        <v>0</v>
      </c>
      <c r="Q31" s="16">
        <f>N31/G31*100</f>
        <v>88.240074565930769</v>
      </c>
    </row>
    <row r="32" spans="1:17" ht="30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20.25" customHeight="1" x14ac:dyDescent="0.25">
      <c r="A33" s="25"/>
      <c r="B33" s="46" t="s">
        <v>35</v>
      </c>
      <c r="C33" s="46"/>
      <c r="D33" s="46"/>
      <c r="E33" s="46"/>
      <c r="F33" s="46"/>
      <c r="G33" s="46"/>
      <c r="H33" s="46"/>
      <c r="I33" s="46"/>
      <c r="J33" s="46"/>
      <c r="K33" s="48" t="s">
        <v>36</v>
      </c>
      <c r="L33" s="48"/>
      <c r="M33" s="48"/>
      <c r="N33" s="48"/>
      <c r="O33" s="25"/>
      <c r="P33" s="25"/>
    </row>
    <row r="34" spans="1:16" ht="23.2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21" customHeight="1" x14ac:dyDescent="0.2">
      <c r="B35" s="47" t="s">
        <v>14</v>
      </c>
    </row>
    <row r="36" spans="1:16" ht="30.75" customHeight="1" x14ac:dyDescent="0.2"/>
    <row r="37" spans="1:16" ht="24.75" customHeight="1" x14ac:dyDescent="0.2"/>
  </sheetData>
  <mergeCells count="11">
    <mergeCell ref="K33:N33"/>
    <mergeCell ref="A5:P5"/>
    <mergeCell ref="A2:P2"/>
    <mergeCell ref="A3:P3"/>
    <mergeCell ref="A4:P4"/>
    <mergeCell ref="A31:B31"/>
    <mergeCell ref="B7:B8"/>
    <mergeCell ref="C7:F7"/>
    <mergeCell ref="G7:I7"/>
    <mergeCell ref="J7:M7"/>
    <mergeCell ref="N7:P7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user</cp:lastModifiedBy>
  <cp:lastPrinted>2021-04-07T07:30:11Z</cp:lastPrinted>
  <dcterms:created xsi:type="dcterms:W3CDTF">2015-07-27T12:12:15Z</dcterms:created>
  <dcterms:modified xsi:type="dcterms:W3CDTF">2024-02-19T07:34:34Z</dcterms:modified>
</cp:coreProperties>
</file>